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2025\PO Modificados y Procesos\1. Modificado 421c y C02\Envio a DTPM\"/>
    </mc:Choice>
  </mc:AlternateContent>
  <xr:revisionPtr revIDLastSave="0" documentId="13_ncr:1_{BB718453-5026-46CA-A741-EF66DCC76434}" xr6:coauthVersionLast="47" xr6:coauthVersionMax="47" xr10:uidLastSave="{00000000-0000-0000-0000-000000000000}"/>
  <bookViews>
    <workbookView xWindow="-108" yWindow="-108" windowWidth="23256" windowHeight="12576" tabRatio="862" xr2:uid="{CAB77FD6-9A28-4E0A-A940-9BCEFF7722D4}"/>
  </bookViews>
  <sheets>
    <sheet name="1" sheetId="30" r:id="rId1"/>
    <sheet name="3" sheetId="38" r:id="rId2"/>
    <sheet name="7" sheetId="1" r:id="rId3"/>
    <sheet name="8" sheetId="40" r:id="rId4"/>
    <sheet name="9" sheetId="36" r:id="rId5"/>
    <sheet name="10" sheetId="6" r:id="rId6"/>
    <sheet name="11" sheetId="8" r:id="rId7"/>
    <sheet name="12" sheetId="14" r:id="rId8"/>
    <sheet name="16" sheetId="34" r:id="rId9"/>
    <sheet name="17" sheetId="10" r:id="rId10"/>
    <sheet name="20" sheetId="12" r:id="rId11"/>
    <sheet name="22" sheetId="9" r:id="rId12"/>
    <sheet name="23" sheetId="22" r:id="rId13"/>
    <sheet name="24" sheetId="35" r:id="rId14"/>
    <sheet name="Resumen" sheetId="39" r:id="rId15"/>
  </sheets>
  <definedNames>
    <definedName name="_Hlk160017412" localSheetId="11">'22'!$A$3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36" l="1"/>
  <c r="E4" i="1"/>
  <c r="F4" i="1"/>
  <c r="G4" i="1"/>
  <c r="H4" i="1"/>
  <c r="I4" i="1"/>
  <c r="J4" i="1"/>
  <c r="K4" i="1"/>
  <c r="L4" i="1"/>
  <c r="M4" i="1"/>
  <c r="N4" i="1"/>
  <c r="O4" i="1"/>
  <c r="D4" i="1"/>
  <c r="J10" i="6" l="1"/>
  <c r="K10" i="6"/>
  <c r="L10" i="6"/>
  <c r="M10" i="6"/>
  <c r="N10" i="6"/>
  <c r="D10" i="40"/>
  <c r="E10" i="40"/>
  <c r="F10" i="40"/>
  <c r="G10" i="40"/>
  <c r="H10" i="40"/>
  <c r="I10" i="40"/>
  <c r="I14" i="40" s="1"/>
  <c r="J10" i="40"/>
  <c r="J14" i="40" s="1"/>
  <c r="K10" i="40"/>
  <c r="L10" i="40"/>
  <c r="M10" i="40"/>
  <c r="N10" i="40"/>
  <c r="O10" i="40"/>
  <c r="D11" i="40"/>
  <c r="E11" i="40"/>
  <c r="F11" i="40"/>
  <c r="G11" i="40"/>
  <c r="H11" i="40"/>
  <c r="I11" i="40"/>
  <c r="J11" i="40"/>
  <c r="K11" i="40"/>
  <c r="L11" i="40"/>
  <c r="M11" i="40"/>
  <c r="N11" i="40"/>
  <c r="O11" i="40"/>
  <c r="O13" i="40" s="1"/>
  <c r="D12" i="40"/>
  <c r="D14" i="40" s="1"/>
  <c r="E12" i="40"/>
  <c r="F12" i="40"/>
  <c r="G12" i="40"/>
  <c r="H12" i="40"/>
  <c r="I12" i="40"/>
  <c r="J12" i="40"/>
  <c r="K12" i="40"/>
  <c r="L12" i="40"/>
  <c r="M12" i="40"/>
  <c r="N12" i="40"/>
  <c r="O12" i="40"/>
  <c r="E9" i="40"/>
  <c r="F9" i="40"/>
  <c r="G9" i="40"/>
  <c r="H9" i="40"/>
  <c r="I9" i="40"/>
  <c r="I13" i="40" s="1"/>
  <c r="J9" i="40"/>
  <c r="K9" i="40"/>
  <c r="L9" i="40"/>
  <c r="M9" i="40"/>
  <c r="N9" i="40"/>
  <c r="O9" i="40"/>
  <c r="D9" i="40"/>
  <c r="B14" i="40"/>
  <c r="B13" i="40"/>
  <c r="B12" i="40"/>
  <c r="B11" i="40"/>
  <c r="B10" i="40"/>
  <c r="B9" i="40"/>
  <c r="D14" i="1"/>
  <c r="E14" i="1"/>
  <c r="F14" i="1"/>
  <c r="G14" i="1"/>
  <c r="H14" i="1"/>
  <c r="I14" i="1"/>
  <c r="J14" i="1"/>
  <c r="K14" i="1"/>
  <c r="L14" i="1"/>
  <c r="M14" i="1"/>
  <c r="N14" i="1"/>
  <c r="O14" i="1"/>
  <c r="E13" i="1"/>
  <c r="F13" i="1"/>
  <c r="G13" i="1"/>
  <c r="H13" i="1"/>
  <c r="I13" i="1"/>
  <c r="J13" i="1"/>
  <c r="K13" i="1"/>
  <c r="L13" i="1"/>
  <c r="M13" i="1"/>
  <c r="N13" i="1"/>
  <c r="O13" i="1"/>
  <c r="D13" i="1"/>
  <c r="M14" i="40" l="1"/>
  <c r="D13" i="40"/>
  <c r="N14" i="40"/>
  <c r="F14" i="40"/>
  <c r="E14" i="40"/>
  <c r="L14" i="40"/>
  <c r="H13" i="40"/>
  <c r="G13" i="40"/>
  <c r="N13" i="40"/>
  <c r="H14" i="40"/>
  <c r="G14" i="40"/>
  <c r="E13" i="40"/>
  <c r="O14" i="40"/>
  <c r="K14" i="40"/>
  <c r="F13" i="40"/>
  <c r="M13" i="40"/>
  <c r="L13" i="40"/>
  <c r="K13" i="40"/>
  <c r="J13" i="40"/>
  <c r="A4" i="35" l="1"/>
  <c r="A4" i="14"/>
  <c r="A4" i="22"/>
  <c r="A4" i="36"/>
  <c r="B10" i="1"/>
  <c r="B11" i="1"/>
  <c r="B12" i="1"/>
  <c r="B13" i="1"/>
  <c r="B14" i="1"/>
  <c r="B9" i="1"/>
  <c r="D3" i="38"/>
  <c r="I10" i="6" l="1"/>
  <c r="H10" i="6"/>
  <c r="G10" i="6"/>
  <c r="F10" i="6"/>
  <c r="E10" i="6"/>
  <c r="D10" i="6"/>
  <c r="C10" i="6"/>
  <c r="D10" i="38" l="1"/>
  <c r="E10" i="38"/>
  <c r="D20" i="38"/>
  <c r="D21" i="38"/>
  <c r="D22" i="38"/>
  <c r="D11" i="38" l="1"/>
  <c r="E11" i="38"/>
  <c r="C8" i="12"/>
  <c r="D8" i="12"/>
  <c r="B8" i="12"/>
  <c r="D4" i="35" l="1"/>
</calcChain>
</file>

<file path=xl/sharedStrings.xml><?xml version="1.0" encoding="utf-8"?>
<sst xmlns="http://schemas.openxmlformats.org/spreadsheetml/2006/main" count="613" uniqueCount="224">
  <si>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</si>
  <si>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</si>
  <si>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</si>
  <si>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</si>
  <si>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</si>
  <si>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</si>
  <si>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</si>
  <si>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PRENOC1</t>
  </si>
  <si>
    <t>NOC</t>
  </si>
  <si>
    <t>TNOC</t>
  </si>
  <si>
    <t>PMA</t>
  </si>
  <si>
    <t>TPMA</t>
  </si>
  <si>
    <t>FPMA</t>
  </si>
  <si>
    <t>PMD</t>
  </si>
  <si>
    <t>FPTA</t>
  </si>
  <si>
    <t>PRENOC2</t>
  </si>
  <si>
    <t>Servicio</t>
  </si>
  <si>
    <t>Sentido</t>
  </si>
  <si>
    <t>Indicador</t>
  </si>
  <si>
    <t>FPNOC</t>
  </si>
  <si>
    <t>Tasa de Ocupación llega a Paradero</t>
  </si>
  <si>
    <t>Tasa de Ocupación sale de Paradero</t>
  </si>
  <si>
    <t>Pasajeros suben</t>
  </si>
  <si>
    <t>Pasajeros bajan</t>
  </si>
  <si>
    <t>Nº</t>
  </si>
  <si>
    <t>Fecha</t>
  </si>
  <si>
    <t>Código  paradero Usuario</t>
  </si>
  <si>
    <t>Nombre Paradero</t>
  </si>
  <si>
    <t>Tipo de Bus</t>
  </si>
  <si>
    <t>Hora</t>
  </si>
  <si>
    <t>PPU</t>
  </si>
  <si>
    <t>Pasajeros sin poder abordar</t>
  </si>
  <si>
    <t>Observaciones</t>
  </si>
  <si>
    <t>Laboral</t>
  </si>
  <si>
    <t>Tipo de Reclamo</t>
  </si>
  <si>
    <t>Total general</t>
  </si>
  <si>
    <t>Código TS</t>
  </si>
  <si>
    <t>Código Usuario</t>
  </si>
  <si>
    <t>Ida</t>
  </si>
  <si>
    <t>Ret</t>
  </si>
  <si>
    <t xml:space="preserve">Ida </t>
  </si>
  <si>
    <t>Tipo de día</t>
  </si>
  <si>
    <t>Capacidad</t>
  </si>
  <si>
    <t>Media hora</t>
  </si>
  <si>
    <t>Período de pasada</t>
  </si>
  <si>
    <t>Suben y no pagan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</si>
  <si>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</si>
  <si>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</si>
  <si>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</si>
  <si>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</si>
  <si>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</si>
  <si>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</si>
  <si>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10: Flota máxima requerida (Buses) por macroperiodo del día Laboral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</si>
  <si>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</si>
  <si>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</si>
  <si>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</si>
  <si>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</si>
  <si>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</si>
  <si>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</si>
  <si>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</si>
  <si>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</si>
  <si>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</si>
  <si>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</si>
  <si>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</si>
  <si>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</si>
  <si>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</si>
  <si>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</si>
  <si>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</si>
  <si>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</si>
  <si>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</si>
  <si>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</si>
  <si>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</si>
  <si>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</si>
  <si>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</si>
  <si>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</si>
  <si>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</si>
  <si>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</si>
  <si>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</si>
  <si>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</si>
  <si>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</si>
  <si>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</si>
  <si>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</si>
  <si>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</si>
  <si>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</si>
  <si>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</si>
  <si>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Tabla 17: Formato presentación resumen mediciones de tasas de ocupación</t>
  </si>
  <si>
    <t>No se detiene en paradero</t>
  </si>
  <si>
    <t>Cobertura</t>
  </si>
  <si>
    <t>Tabla 22: Porcentaje de evasión actual a nivel de servicio-sentido-periodo- macroperiodo del día</t>
  </si>
  <si>
    <t>Tabla 23: Hitos relevantes de la nueva cobertura</t>
  </si>
  <si>
    <t>Hito</t>
  </si>
  <si>
    <t>Flota PO Vigente</t>
  </si>
  <si>
    <t>Flota Propuesta</t>
  </si>
  <si>
    <t>Destino u Origen buses</t>
  </si>
  <si>
    <t>Tabla 24: Diferencia de flota y justificación de esta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</si>
  <si>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</si>
  <si>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</si>
  <si>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</si>
  <si>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</si>
  <si>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</si>
  <si>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</si>
  <si>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</si>
  <si>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</si>
  <si>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</si>
  <si>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</si>
  <si>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</si>
  <si>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</si>
  <si>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</si>
  <si>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</si>
  <si>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</si>
  <si>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</si>
  <si>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</si>
  <si>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Julio</t>
  </si>
  <si>
    <t>Junio</t>
  </si>
  <si>
    <t>Mayo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</si>
  <si>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</si>
  <si>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</si>
  <si>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</si>
  <si>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</si>
  <si>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</si>
  <si>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</si>
  <si>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</si>
  <si>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</si>
  <si>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</si>
  <si>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</si>
  <si>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</si>
  <si>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</si>
  <si>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</si>
  <si>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</si>
  <si>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</si>
  <si>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</si>
  <si>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</si>
  <si>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</si>
  <si>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</si>
  <si>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</si>
  <si>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</si>
  <si>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</si>
  <si>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PTA1</t>
  </si>
  <si>
    <t>PTA2</t>
  </si>
  <si>
    <t>negativa</t>
  </si>
  <si>
    <t>Modificación de Trazado</t>
  </si>
  <si>
    <t>B</t>
  </si>
  <si>
    <t>IE</t>
  </si>
  <si>
    <t>Punta Mañana</t>
  </si>
  <si>
    <t>Punta Tarde</t>
  </si>
  <si>
    <t>Promedio Laboral</t>
  </si>
  <si>
    <t>12.88%</t>
  </si>
  <si>
    <t>13.86%</t>
  </si>
  <si>
    <t>9.31%</t>
  </si>
  <si>
    <t>19.73%</t>
  </si>
  <si>
    <t>13.79%</t>
  </si>
  <si>
    <t>11.82%</t>
  </si>
  <si>
    <t>13.89%</t>
  </si>
  <si>
    <t>15.28%</t>
  </si>
  <si>
    <t>11.42%</t>
  </si>
  <si>
    <t>15.89%</t>
  </si>
  <si>
    <t>15.57%</t>
  </si>
  <si>
    <t>13.08%</t>
  </si>
  <si>
    <t>--</t>
  </si>
  <si>
    <t>C02</t>
  </si>
  <si>
    <t>(Vuelta inicial: desde Cabezal a San Carlos de Apoquindo/Camino El Alba)</t>
  </si>
  <si>
    <t>LDJJ-73</t>
  </si>
  <si>
    <t>PC633</t>
  </si>
  <si>
    <t>Sn. C. de Apoquindo / esq. General Blanche</t>
  </si>
  <si>
    <t>PC634</t>
  </si>
  <si>
    <t>Parada 4 / Sn C. de Apoquindo - Gral. Blanche</t>
  </si>
  <si>
    <t>PC635</t>
  </si>
  <si>
    <t>General Blanche / esq. Avenida La Plaza</t>
  </si>
  <si>
    <t>PC636</t>
  </si>
  <si>
    <t>Avenida La Plaza / esq. Camino El Alba</t>
  </si>
  <si>
    <t>Sin Código</t>
  </si>
  <si>
    <t>Vuelta final: desde Av. La Plaza/Camino El Alba hasta cabezal</t>
  </si>
  <si>
    <t>LCPW-37</t>
  </si>
  <si>
    <t>LCSX-45</t>
  </si>
  <si>
    <t>LDJJ-85</t>
  </si>
  <si>
    <t>LCSX-48</t>
  </si>
  <si>
    <t>No sube nadie dentro del rango solicitado</t>
  </si>
  <si>
    <t>Bajan 19 pasajeros</t>
  </si>
  <si>
    <t>Bajan 4 pasajeros</t>
  </si>
  <si>
    <t>Bajan 2 pasajeros</t>
  </si>
  <si>
    <t>Bajan 6 pasajeros</t>
  </si>
  <si>
    <t>Bajan 20 pasajeros en el rango solicitado</t>
  </si>
  <si>
    <t>Subieron 3 pasajeros</t>
  </si>
  <si>
    <t>Bajaron 4 pasajeros</t>
  </si>
  <si>
    <t>Bajaron 2 pasajeros</t>
  </si>
  <si>
    <t>Bajaron 11 pasajeros</t>
  </si>
  <si>
    <t>Bajaron 12 pasajeros</t>
  </si>
  <si>
    <t>No suben pasajeros</t>
  </si>
  <si>
    <t>Bajan 9 personas</t>
  </si>
  <si>
    <t>Suben 2 y bajan 8 pasajeros</t>
  </si>
  <si>
    <t>Bajan 5 pasajeros</t>
  </si>
  <si>
    <t>Bajan 18 pasajeros</t>
  </si>
  <si>
    <t>Bajan 21 pasajeros</t>
  </si>
  <si>
    <t>Suben 7 pasajeros y baja 1 dentro del rango solicitado</t>
  </si>
  <si>
    <t>Bajan 13 pasajeros</t>
  </si>
  <si>
    <t>Bajan 22 pasajeros</t>
  </si>
  <si>
    <t>Bajan 12 pasajeros</t>
  </si>
  <si>
    <t>Bajan 28 pasajeros</t>
  </si>
  <si>
    <t>Bajan 30 pasajeros dentro del rango solicitado</t>
  </si>
  <si>
    <t>Suben 3 personas y una de ellas no paga</t>
  </si>
  <si>
    <t>No subieron pasajeros</t>
  </si>
  <si>
    <t>Bajaron 8 pasajeros</t>
  </si>
  <si>
    <t>Bajaron 9 pasajeros</t>
  </si>
  <si>
    <t>Bajaron 21 pasajeros</t>
  </si>
  <si>
    <t>Bajaron 27 pasajeros</t>
  </si>
  <si>
    <t>Suben 20 pasajeros y 13 no pagan</t>
  </si>
  <si>
    <t>Bajan 11 pasajeros</t>
  </si>
  <si>
    <t>Bajan 8 pasajeros</t>
  </si>
  <si>
    <t>Bajan 11 pasajeros y 1 no paga</t>
  </si>
  <si>
    <t>Bajan 14 pasajeros</t>
  </si>
  <si>
    <t>Bajan 30 pasajeros</t>
  </si>
  <si>
    <t>Universidad del Desarrollo</t>
  </si>
  <si>
    <t>Mañana</t>
  </si>
  <si>
    <t>Valle</t>
  </si>
  <si>
    <t>Tarde</t>
  </si>
  <si>
    <t>DÍA Laboral</t>
  </si>
  <si>
    <t>DÍA Sábado</t>
  </si>
  <si>
    <t>Día Domingo</t>
  </si>
  <si>
    <t>-</t>
  </si>
  <si>
    <t>Servicio 1022</t>
  </si>
  <si>
    <t>1001c</t>
  </si>
  <si>
    <t>421c</t>
  </si>
  <si>
    <t>Nuevo Servicio</t>
  </si>
  <si>
    <t>Universidad de Los Andes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</si>
</sst>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"/>
    <numFmt numFmtId="165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0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 applyNumberFormat="0" applyFont="0" applyBorder="0" applyProtection="0"/>
    <xf numFmtId="0" fontId="7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8" fillId="0" borderId="37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38" applyNumberFormat="0" applyAlignment="0" applyProtection="0"/>
    <xf numFmtId="0" fontId="23" fillId="11" borderId="39" applyNumberFormat="0" applyAlignment="0" applyProtection="0"/>
    <xf numFmtId="0" fontId="24" fillId="11" borderId="38" applyNumberFormat="0" applyAlignment="0" applyProtection="0"/>
    <xf numFmtId="0" fontId="25" fillId="0" borderId="40" applyNumberFormat="0" applyFill="0" applyAlignment="0" applyProtection="0"/>
    <xf numFmtId="0" fontId="9" fillId="12" borderId="41" applyNumberFormat="0" applyAlignment="0" applyProtection="0"/>
    <xf numFmtId="0" fontId="26" fillId="0" borderId="0" applyNumberFormat="0" applyFill="0" applyBorder="0" applyAlignment="0" applyProtection="0"/>
    <xf numFmtId="0" fontId="1" fillId="13" borderId="42" applyNumberFormat="0" applyFont="0" applyAlignment="0" applyProtection="0"/>
    <xf numFmtId="0" fontId="27" fillId="0" borderId="0" applyNumberFormat="0" applyFill="0" applyBorder="0" applyAlignment="0" applyProtection="0"/>
    <xf numFmtId="0" fontId="2" fillId="0" borderId="43" applyNumberFormat="0" applyFill="0" applyAlignment="0" applyProtection="0"/>
    <xf numFmtId="0" fontId="1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11" fillId="0" borderId="0" xfId="0" applyFont="1"/>
    <xf numFmtId="0" fontId="0" fillId="0" borderId="11" xfId="0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2" applyFont="1"/>
    <xf numFmtId="3" fontId="6" fillId="2" borderId="2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" fillId="0" borderId="0" xfId="6"/>
    <xf numFmtId="0" fontId="1" fillId="5" borderId="11" xfId="6" applyFill="1" applyBorder="1" applyAlignment="1">
      <alignment horizontal="center"/>
    </xf>
    <xf numFmtId="0" fontId="1" fillId="5" borderId="11" xfId="6" applyFill="1" applyBorder="1"/>
    <xf numFmtId="0" fontId="1" fillId="0" borderId="11" xfId="6" applyBorder="1" applyAlignment="1">
      <alignment horizontal="center"/>
    </xf>
    <xf numFmtId="10" fontId="0" fillId="0" borderId="11" xfId="7" applyNumberFormat="1" applyFont="1" applyBorder="1" applyAlignment="1">
      <alignment horizontal="center"/>
    </xf>
    <xf numFmtId="0" fontId="2" fillId="0" borderId="0" xfId="6" applyFont="1"/>
    <xf numFmtId="0" fontId="0" fillId="0" borderId="1" xfId="0" applyBorder="1" applyAlignment="1">
      <alignment horizontal="center" vertical="center"/>
    </xf>
    <xf numFmtId="0" fontId="5" fillId="6" borderId="16" xfId="0" applyFont="1" applyFill="1" applyBorder="1"/>
    <xf numFmtId="0" fontId="5" fillId="6" borderId="17" xfId="0" applyFont="1" applyFill="1" applyBorder="1" applyAlignment="1">
      <alignment horizontal="center"/>
    </xf>
    <xf numFmtId="0" fontId="9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9" fillId="3" borderId="11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1" fillId="2" borderId="11" xfId="1" applyNumberFormat="1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/>
    </xf>
    <xf numFmtId="0" fontId="28" fillId="0" borderId="0" xfId="0" applyFont="1"/>
    <xf numFmtId="0" fontId="29" fillId="5" borderId="13" xfId="0" applyFont="1" applyFill="1" applyBorder="1" applyAlignment="1">
      <alignment horizontal="center" textRotation="90"/>
    </xf>
    <xf numFmtId="0" fontId="29" fillId="5" borderId="14" xfId="0" applyFont="1" applyFill="1" applyBorder="1" applyAlignment="1">
      <alignment horizontal="center" textRotation="90"/>
    </xf>
    <xf numFmtId="0" fontId="29" fillId="5" borderId="34" xfId="0" applyFont="1" applyFill="1" applyBorder="1" applyAlignment="1">
      <alignment horizontal="center" textRotation="90"/>
    </xf>
    <xf numFmtId="0" fontId="29" fillId="5" borderId="15" xfId="0" applyFont="1" applyFill="1" applyBorder="1" applyAlignment="1">
      <alignment horizontal="center" textRotation="90"/>
    </xf>
    <xf numFmtId="20" fontId="30" fillId="3" borderId="13" xfId="0" applyNumberFormat="1" applyFont="1" applyFill="1" applyBorder="1" applyAlignment="1">
      <alignment horizontal="center"/>
    </xf>
    <xf numFmtId="20" fontId="30" fillId="3" borderId="14" xfId="0" applyNumberFormat="1" applyFont="1" applyFill="1" applyBorder="1" applyAlignment="1">
      <alignment horizontal="center"/>
    </xf>
    <xf numFmtId="20" fontId="30" fillId="3" borderId="15" xfId="0" applyNumberFormat="1" applyFont="1" applyFill="1" applyBorder="1" applyAlignment="1">
      <alignment horizontal="center"/>
    </xf>
    <xf numFmtId="0" fontId="31" fillId="3" borderId="16" xfId="0" applyFont="1" applyFill="1" applyBorder="1" applyAlignment="1">
      <alignment horizontal="center" wrapText="1"/>
    </xf>
    <xf numFmtId="0" fontId="31" fillId="3" borderId="14" xfId="0" applyFont="1" applyFill="1" applyBorder="1" applyAlignment="1">
      <alignment horizontal="center" wrapText="1"/>
    </xf>
    <xf numFmtId="0" fontId="31" fillId="3" borderId="18" xfId="0" applyFont="1" applyFill="1" applyBorder="1" applyAlignment="1">
      <alignment horizontal="center" wrapText="1"/>
    </xf>
    <xf numFmtId="0" fontId="32" fillId="2" borderId="11" xfId="0" applyFont="1" applyFill="1" applyBorder="1" applyAlignment="1">
      <alignment horizontal="center"/>
    </xf>
    <xf numFmtId="0" fontId="32" fillId="2" borderId="33" xfId="0" applyFont="1" applyFill="1" applyBorder="1" applyAlignment="1">
      <alignment horizontal="center"/>
    </xf>
    <xf numFmtId="41" fontId="8" fillId="0" borderId="1" xfId="5" applyFont="1" applyBorder="1" applyAlignment="1">
      <alignment horizontal="center" vertical="center"/>
    </xf>
    <xf numFmtId="41" fontId="8" fillId="0" borderId="2" xfId="5" applyFont="1" applyBorder="1" applyAlignment="1">
      <alignment horizontal="center" vertical="center"/>
    </xf>
    <xf numFmtId="0" fontId="32" fillId="2" borderId="32" xfId="0" applyFont="1" applyFill="1" applyBorder="1" applyAlignment="1">
      <alignment horizontal="center"/>
    </xf>
    <xf numFmtId="41" fontId="8" fillId="0" borderId="10" xfId="5" applyFont="1" applyBorder="1" applyAlignment="1">
      <alignment horizontal="center" vertical="center"/>
    </xf>
    <xf numFmtId="41" fontId="8" fillId="0" borderId="11" xfId="5" applyFont="1" applyBorder="1" applyAlignment="1">
      <alignment horizontal="center" vertical="center"/>
    </xf>
    <xf numFmtId="41" fontId="8" fillId="2" borderId="10" xfId="5" applyFont="1" applyFill="1" applyBorder="1" applyAlignment="1">
      <alignment horizontal="center" vertical="center"/>
    </xf>
    <xf numFmtId="41" fontId="8" fillId="2" borderId="11" xfId="5" applyFont="1" applyFill="1" applyBorder="1" applyAlignment="1">
      <alignment horizontal="center" vertical="center"/>
    </xf>
    <xf numFmtId="41" fontId="8" fillId="2" borderId="12" xfId="5" applyFont="1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/>
    </xf>
    <xf numFmtId="0" fontId="32" fillId="2" borderId="28" xfId="0" applyFont="1" applyFill="1" applyBorder="1" applyAlignment="1">
      <alignment horizontal="center"/>
    </xf>
    <xf numFmtId="41" fontId="8" fillId="2" borderId="6" xfId="5" applyFont="1" applyFill="1" applyBorder="1" applyAlignment="1">
      <alignment horizontal="center" vertical="center"/>
    </xf>
    <xf numFmtId="41" fontId="8" fillId="2" borderId="27" xfId="5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31" fillId="3" borderId="13" xfId="0" applyFont="1" applyFill="1" applyBorder="1" applyAlignment="1">
      <alignment horizontal="center" wrapText="1"/>
    </xf>
    <xf numFmtId="0" fontId="31" fillId="3" borderId="34" xfId="0" applyFont="1" applyFill="1" applyBorder="1" applyAlignment="1">
      <alignment horizontal="center" wrapText="1"/>
    </xf>
    <xf numFmtId="0" fontId="32" fillId="2" borderId="2" xfId="0" applyFont="1" applyFill="1" applyBorder="1" applyAlignment="1">
      <alignment horizontal="center"/>
    </xf>
    <xf numFmtId="41" fontId="8" fillId="0" borderId="25" xfId="5" applyFont="1" applyBorder="1" applyAlignment="1">
      <alignment horizontal="center" vertical="center"/>
    </xf>
    <xf numFmtId="41" fontId="8" fillId="0" borderId="12" xfId="5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4" borderId="44" xfId="0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33" fillId="3" borderId="30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0" fillId="0" borderId="11" xfId="0" quotePrefix="1" applyBorder="1" applyAlignment="1">
      <alignment horizontal="left" vertical="center"/>
    </xf>
    <xf numFmtId="0" fontId="9" fillId="3" borderId="4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8" fillId="38" borderId="11" xfId="3" applyFont="1" applyFill="1" applyBorder="1" applyAlignment="1">
      <alignment horizontal="center"/>
    </xf>
    <xf numFmtId="14" fontId="8" fillId="38" borderId="11" xfId="3" applyNumberFormat="1" applyFont="1" applyFill="1" applyBorder="1" applyAlignment="1">
      <alignment horizontal="center"/>
    </xf>
    <xf numFmtId="20" fontId="8" fillId="0" borderId="11" xfId="3" applyNumberFormat="1" applyFont="1" applyBorder="1" applyAlignment="1">
      <alignment horizontal="center"/>
    </xf>
    <xf numFmtId="20" fontId="8" fillId="5" borderId="11" xfId="3" applyNumberFormat="1" applyFont="1" applyFill="1" applyBorder="1" applyAlignment="1">
      <alignment horizontal="center"/>
    </xf>
    <xf numFmtId="0" fontId="8" fillId="0" borderId="11" xfId="3" applyFont="1" applyBorder="1" applyAlignment="1">
      <alignment horizontal="center"/>
    </xf>
    <xf numFmtId="9" fontId="8" fillId="38" borderId="11" xfId="1" applyFont="1" applyFill="1" applyBorder="1" applyAlignment="1">
      <alignment horizontal="center"/>
    </xf>
    <xf numFmtId="0" fontId="8" fillId="4" borderId="11" xfId="3" applyFont="1" applyFill="1" applyBorder="1" applyAlignment="1">
      <alignment horizontal="center"/>
    </xf>
    <xf numFmtId="0" fontId="8" fillId="38" borderId="11" xfId="3" applyFont="1" applyFill="1" applyBorder="1" applyAlignment="1">
      <alignment horizontal="left"/>
    </xf>
    <xf numFmtId="0" fontId="8" fillId="38" borderId="11" xfId="3" quotePrefix="1" applyFont="1" applyFill="1" applyBorder="1" applyAlignment="1">
      <alignment horizontal="left"/>
    </xf>
    <xf numFmtId="0" fontId="8" fillId="0" borderId="11" xfId="3" applyFont="1" applyBorder="1" applyAlignment="1">
      <alignment horizontal="left"/>
    </xf>
    <xf numFmtId="0" fontId="9" fillId="3" borderId="13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25" xfId="0" applyNumberFormat="1" applyFont="1" applyFill="1" applyBorder="1" applyAlignment="1">
      <alignment horizontal="center" vertical="center"/>
    </xf>
    <xf numFmtId="1" fontId="7" fillId="2" borderId="27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25" xfId="1" applyNumberFormat="1" applyFont="1" applyFill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0" fillId="0" borderId="27" xfId="1" applyNumberFormat="1" applyFont="1" applyFill="1" applyBorder="1" applyAlignment="1">
      <alignment horizontal="center"/>
    </xf>
    <xf numFmtId="164" fontId="0" fillId="0" borderId="0" xfId="0" applyNumberFormat="1"/>
    <xf numFmtId="41" fontId="8" fillId="2" borderId="5" xfId="5" applyFont="1" applyFill="1" applyBorder="1" applyAlignment="1">
      <alignment horizontal="center" vertical="center"/>
    </xf>
    <xf numFmtId="41" fontId="28" fillId="0" borderId="11" xfId="5" applyFont="1" applyBorder="1" applyAlignment="1">
      <alignment horizontal="center"/>
    </xf>
    <xf numFmtId="41" fontId="28" fillId="0" borderId="12" xfId="5" applyFont="1" applyBorder="1" applyAlignment="1">
      <alignment horizontal="center"/>
    </xf>
    <xf numFmtId="0" fontId="9" fillId="3" borderId="31" xfId="6" applyFont="1" applyFill="1" applyBorder="1" applyAlignment="1">
      <alignment horizontal="left" vertical="center"/>
    </xf>
    <xf numFmtId="0" fontId="9" fillId="3" borderId="24" xfId="6" applyFont="1" applyFill="1" applyBorder="1" applyAlignment="1">
      <alignment horizontal="left" vertical="center"/>
    </xf>
    <xf numFmtId="0" fontId="9" fillId="3" borderId="29" xfId="6" applyFont="1" applyFill="1" applyBorder="1" applyAlignment="1">
      <alignment horizontal="left" vertical="center"/>
    </xf>
    <xf numFmtId="0" fontId="9" fillId="3" borderId="20" xfId="6" applyFont="1" applyFill="1" applyBorder="1" applyAlignment="1">
      <alignment horizontal="left" vertical="center"/>
    </xf>
    <xf numFmtId="0" fontId="1" fillId="5" borderId="32" xfId="6" applyFill="1" applyBorder="1" applyAlignment="1">
      <alignment horizontal="center"/>
    </xf>
    <xf numFmtId="0" fontId="1" fillId="5" borderId="26" xfId="6" applyFill="1" applyBorder="1" applyAlignment="1">
      <alignment horizontal="center"/>
    </xf>
    <xf numFmtId="41" fontId="0" fillId="0" borderId="32" xfId="5" applyFont="1" applyBorder="1" applyAlignment="1">
      <alignment horizontal="center"/>
    </xf>
    <xf numFmtId="41" fontId="0" fillId="0" borderId="26" xfId="5" applyFont="1" applyBorder="1" applyAlignment="1">
      <alignment horizontal="center"/>
    </xf>
    <xf numFmtId="10" fontId="0" fillId="0" borderId="11" xfId="7" applyNumberFormat="1" applyFont="1" applyBorder="1" applyAlignment="1">
      <alignment horizontal="center"/>
    </xf>
    <xf numFmtId="0" fontId="29" fillId="5" borderId="3" xfId="0" applyFont="1" applyFill="1" applyBorder="1" applyAlignment="1">
      <alignment horizontal="center" wrapText="1"/>
    </xf>
    <xf numFmtId="0" fontId="29" fillId="5" borderId="19" xfId="0" applyFont="1" applyFill="1" applyBorder="1" applyAlignment="1">
      <alignment horizontal="center" wrapText="1"/>
    </xf>
    <xf numFmtId="0" fontId="29" fillId="5" borderId="4" xfId="0" applyFont="1" applyFill="1" applyBorder="1" applyAlignment="1">
      <alignment horizontal="center" wrapText="1"/>
    </xf>
    <xf numFmtId="0" fontId="32" fillId="2" borderId="10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wrapText="1"/>
    </xf>
    <xf numFmtId="0" fontId="3" fillId="5" borderId="19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27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5"/>
  <sheetViews>
    <sheetView tabSelected="1" zoomScaleNormal="100" workbookViewId="0"/>
  </sheetViews>
  <sheetFormatPr baseColWidth="10" defaultRowHeight="14.4" x14ac:dyDescent="0.3"/>
  <cols>
    <col min="2" max="2" width="13.44140625" bestFit="1" customWidth="1"/>
    <col min="3" max="3" width="23.44140625" bestFit="1" customWidth="1"/>
    <col min="4" max="4" width="10.44140625" customWidth="1"/>
  </cols>
  <sheetData>
    <row r="1" spans="1:3" x14ac:dyDescent="0.3">
      <c r="A1" s="2" t="s">
        <v>46</v>
      </c>
    </row>
    <row r="2" spans="1:3" ht="15" thickBot="1" x14ac:dyDescent="0.35"/>
    <row r="3" spans="1:3" x14ac:dyDescent="0.3">
      <c r="A3" s="27" t="s">
        <v>36</v>
      </c>
      <c r="B3" s="28" t="s">
        <v>37</v>
      </c>
      <c r="C3" s="29" t="s">
        <v>47</v>
      </c>
    </row>
    <row r="4" spans="1:3" x14ac:dyDescent="0.3">
      <c r="A4" s="13">
        <v>1022</v>
      </c>
      <c r="B4" s="13" t="s">
        <v>159</v>
      </c>
      <c r="C4" s="13" t="s">
        <v>140</v>
      </c>
    </row>
    <row r="5" spans="1:3" x14ac:dyDescent="0.3">
      <c r="A5" s="13" t="s">
        <v>220</v>
      </c>
      <c r="B5" s="13" t="s">
        <v>221</v>
      </c>
      <c r="C5" s="13" t="s">
        <v>222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7F5A-414F-46A0-99FC-30FED0B5A1F0}">
  <sheetPr>
    <tabColor rgb="FF92D050"/>
  </sheetPr>
  <dimension ref="A1:S46"/>
  <sheetViews>
    <sheetView zoomScale="70" zoomScaleNormal="70" workbookViewId="0"/>
  </sheetViews>
  <sheetFormatPr baseColWidth="10" defaultRowHeight="14.4" x14ac:dyDescent="0.3"/>
  <cols>
    <col min="1" max="1" width="8" style="12" bestFit="1" customWidth="1"/>
    <col min="2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40.77734375" bestFit="1" customWidth="1"/>
  </cols>
  <sheetData>
    <row r="1" spans="1:19" x14ac:dyDescent="0.3">
      <c r="A1" s="4" t="s">
        <v>85</v>
      </c>
      <c r="B1" s="4"/>
      <c r="C1" s="4"/>
      <c r="D1" s="4"/>
      <c r="E1" s="4"/>
    </row>
    <row r="2" spans="1:19" x14ac:dyDescent="0.3">
      <c r="A2"/>
    </row>
    <row r="4" spans="1:19" s="18" customFormat="1" ht="48" x14ac:dyDescent="0.3">
      <c r="A4" s="17" t="s">
        <v>24</v>
      </c>
      <c r="B4" s="17" t="s">
        <v>25</v>
      </c>
      <c r="C4" s="17" t="s">
        <v>41</v>
      </c>
      <c r="D4" s="17" t="s">
        <v>26</v>
      </c>
      <c r="E4" s="17" t="s">
        <v>27</v>
      </c>
      <c r="F4" s="17" t="s">
        <v>16</v>
      </c>
      <c r="G4" s="17" t="s">
        <v>28</v>
      </c>
      <c r="H4" s="17" t="s">
        <v>42</v>
      </c>
      <c r="I4" s="17" t="s">
        <v>29</v>
      </c>
      <c r="J4" s="17" t="s">
        <v>43</v>
      </c>
      <c r="K4" s="17" t="s">
        <v>44</v>
      </c>
      <c r="L4" s="17" t="s">
        <v>30</v>
      </c>
      <c r="M4" s="17" t="s">
        <v>20</v>
      </c>
      <c r="N4" s="17" t="s">
        <v>21</v>
      </c>
      <c r="O4" s="17" t="s">
        <v>22</v>
      </c>
      <c r="P4" s="17" t="s">
        <v>45</v>
      </c>
      <c r="Q4" s="17" t="s">
        <v>23</v>
      </c>
      <c r="R4" s="17" t="s">
        <v>31</v>
      </c>
      <c r="S4" s="17" t="s">
        <v>32</v>
      </c>
    </row>
    <row r="5" spans="1:19" x14ac:dyDescent="0.3">
      <c r="A5" s="97">
        <v>1</v>
      </c>
      <c r="B5" s="98">
        <v>45517</v>
      </c>
      <c r="C5" s="98" t="s">
        <v>33</v>
      </c>
      <c r="D5" s="105" t="s">
        <v>158</v>
      </c>
      <c r="E5" s="104" t="s">
        <v>160</v>
      </c>
      <c r="F5" s="97" t="s">
        <v>159</v>
      </c>
      <c r="G5" s="97" t="s">
        <v>141</v>
      </c>
      <c r="H5" s="97">
        <v>90</v>
      </c>
      <c r="I5" s="99">
        <v>0.25694444444444442</v>
      </c>
      <c r="J5" s="100">
        <v>0.25</v>
      </c>
      <c r="K5" s="100" t="s">
        <v>9</v>
      </c>
      <c r="L5" s="101" t="s">
        <v>161</v>
      </c>
      <c r="M5" s="102">
        <v>0</v>
      </c>
      <c r="N5" s="102">
        <v>0</v>
      </c>
      <c r="O5" s="103">
        <v>0</v>
      </c>
      <c r="P5" s="103">
        <v>0</v>
      </c>
      <c r="Q5" s="103">
        <v>0</v>
      </c>
      <c r="R5" s="101">
        <v>0</v>
      </c>
      <c r="S5" s="106" t="s">
        <v>176</v>
      </c>
    </row>
    <row r="6" spans="1:19" x14ac:dyDescent="0.3">
      <c r="A6" s="97">
        <v>2</v>
      </c>
      <c r="B6" s="98">
        <v>45517</v>
      </c>
      <c r="C6" s="98" t="s">
        <v>33</v>
      </c>
      <c r="D6" s="104" t="s">
        <v>162</v>
      </c>
      <c r="E6" s="104" t="s">
        <v>163</v>
      </c>
      <c r="F6" s="97" t="s">
        <v>159</v>
      </c>
      <c r="G6" s="97" t="s">
        <v>141</v>
      </c>
      <c r="H6" s="97">
        <v>90</v>
      </c>
      <c r="I6" s="99">
        <v>0.28749999999999998</v>
      </c>
      <c r="J6" s="100">
        <v>0.27083333333333331</v>
      </c>
      <c r="K6" s="100" t="s">
        <v>10</v>
      </c>
      <c r="L6" s="101" t="s">
        <v>161</v>
      </c>
      <c r="M6" s="102">
        <v>0.56666666666666665</v>
      </c>
      <c r="N6" s="102">
        <v>0.35555555555555551</v>
      </c>
      <c r="O6" s="103">
        <v>0</v>
      </c>
      <c r="P6" s="103">
        <v>0</v>
      </c>
      <c r="Q6" s="103">
        <v>19</v>
      </c>
      <c r="R6" s="101">
        <v>0</v>
      </c>
      <c r="S6" s="106" t="s">
        <v>177</v>
      </c>
    </row>
    <row r="7" spans="1:19" x14ac:dyDescent="0.3">
      <c r="A7" s="97">
        <v>3</v>
      </c>
      <c r="B7" s="98">
        <v>45517</v>
      </c>
      <c r="C7" s="98" t="s">
        <v>33</v>
      </c>
      <c r="D7" s="104" t="s">
        <v>164</v>
      </c>
      <c r="E7" s="104" t="s">
        <v>165</v>
      </c>
      <c r="F7" s="97" t="s">
        <v>159</v>
      </c>
      <c r="G7" s="97" t="s">
        <v>141</v>
      </c>
      <c r="H7" s="97">
        <v>90</v>
      </c>
      <c r="I7" s="99">
        <v>0.28958333333333336</v>
      </c>
      <c r="J7" s="100">
        <v>0.27083333333333331</v>
      </c>
      <c r="K7" s="100" t="s">
        <v>10</v>
      </c>
      <c r="L7" s="101" t="s">
        <v>161</v>
      </c>
      <c r="M7" s="102">
        <v>0.35555555555555551</v>
      </c>
      <c r="N7" s="102">
        <v>0.31111111111111106</v>
      </c>
      <c r="O7" s="103">
        <v>0</v>
      </c>
      <c r="P7" s="103">
        <v>0</v>
      </c>
      <c r="Q7" s="103">
        <v>4</v>
      </c>
      <c r="R7" s="101">
        <v>0</v>
      </c>
      <c r="S7" s="106" t="s">
        <v>178</v>
      </c>
    </row>
    <row r="8" spans="1:19" x14ac:dyDescent="0.3">
      <c r="A8" s="97">
        <v>4</v>
      </c>
      <c r="B8" s="98">
        <v>45517</v>
      </c>
      <c r="C8" s="98" t="s">
        <v>33</v>
      </c>
      <c r="D8" s="104" t="s">
        <v>166</v>
      </c>
      <c r="E8" s="104" t="s">
        <v>167</v>
      </c>
      <c r="F8" s="97" t="s">
        <v>159</v>
      </c>
      <c r="G8" s="97" t="s">
        <v>141</v>
      </c>
      <c r="H8" s="97">
        <v>90</v>
      </c>
      <c r="I8" s="99">
        <v>0.29097222222222224</v>
      </c>
      <c r="J8" s="100">
        <v>0.27083333333333331</v>
      </c>
      <c r="K8" s="100" t="s">
        <v>10</v>
      </c>
      <c r="L8" s="101" t="s">
        <v>161</v>
      </c>
      <c r="M8" s="102">
        <v>0.31111111111111106</v>
      </c>
      <c r="N8" s="102">
        <v>0.28888888888888886</v>
      </c>
      <c r="O8" s="103">
        <v>0</v>
      </c>
      <c r="P8" s="103">
        <v>0</v>
      </c>
      <c r="Q8" s="103">
        <v>2</v>
      </c>
      <c r="R8" s="101">
        <v>0</v>
      </c>
      <c r="S8" s="106" t="s">
        <v>179</v>
      </c>
    </row>
    <row r="9" spans="1:19" x14ac:dyDescent="0.3">
      <c r="A9" s="97">
        <v>5</v>
      </c>
      <c r="B9" s="98">
        <v>45517</v>
      </c>
      <c r="C9" s="98" t="s">
        <v>33</v>
      </c>
      <c r="D9" s="104" t="s">
        <v>168</v>
      </c>
      <c r="E9" s="104" t="s">
        <v>169</v>
      </c>
      <c r="F9" s="97" t="s">
        <v>159</v>
      </c>
      <c r="G9" s="97" t="s">
        <v>141</v>
      </c>
      <c r="H9" s="97">
        <v>90</v>
      </c>
      <c r="I9" s="99">
        <v>0.29097222222222224</v>
      </c>
      <c r="J9" s="100">
        <v>0.27083333333333331</v>
      </c>
      <c r="K9" s="100" t="s">
        <v>10</v>
      </c>
      <c r="L9" s="101" t="s">
        <v>161</v>
      </c>
      <c r="M9" s="102">
        <v>0.28888888888888886</v>
      </c>
      <c r="N9" s="102">
        <v>0.22222222222222221</v>
      </c>
      <c r="O9" s="103">
        <v>0</v>
      </c>
      <c r="P9" s="103">
        <v>0</v>
      </c>
      <c r="Q9" s="103">
        <v>6</v>
      </c>
      <c r="R9" s="101">
        <v>0</v>
      </c>
      <c r="S9" s="106" t="s">
        <v>180</v>
      </c>
    </row>
    <row r="10" spans="1:19" x14ac:dyDescent="0.3">
      <c r="A10" s="97">
        <v>6</v>
      </c>
      <c r="B10" s="98">
        <v>45517</v>
      </c>
      <c r="C10" s="98" t="s">
        <v>33</v>
      </c>
      <c r="D10" s="104" t="s">
        <v>170</v>
      </c>
      <c r="E10" s="104" t="s">
        <v>171</v>
      </c>
      <c r="F10" s="97" t="s">
        <v>159</v>
      </c>
      <c r="G10" s="97" t="s">
        <v>141</v>
      </c>
      <c r="H10" s="97">
        <v>90</v>
      </c>
      <c r="I10" s="99">
        <v>0.29166666666666669</v>
      </c>
      <c r="J10" s="100">
        <v>0.29166666666666669</v>
      </c>
      <c r="K10" s="100" t="s">
        <v>10</v>
      </c>
      <c r="L10" s="101" t="s">
        <v>161</v>
      </c>
      <c r="M10" s="102">
        <v>0.22222222222222221</v>
      </c>
      <c r="N10" s="102">
        <v>0</v>
      </c>
      <c r="O10" s="103">
        <v>0</v>
      </c>
      <c r="P10" s="103">
        <v>0</v>
      </c>
      <c r="Q10" s="103">
        <v>20</v>
      </c>
      <c r="R10" s="101">
        <v>0</v>
      </c>
      <c r="S10" s="106" t="s">
        <v>181</v>
      </c>
    </row>
    <row r="11" spans="1:19" x14ac:dyDescent="0.3">
      <c r="A11" s="97">
        <v>7</v>
      </c>
      <c r="B11" s="98">
        <v>45517</v>
      </c>
      <c r="C11" s="98" t="s">
        <v>33</v>
      </c>
      <c r="D11" s="105" t="s">
        <v>158</v>
      </c>
      <c r="E11" s="104" t="s">
        <v>160</v>
      </c>
      <c r="F11" s="97" t="s">
        <v>159</v>
      </c>
      <c r="G11" s="97" t="s">
        <v>141</v>
      </c>
      <c r="H11" s="97">
        <v>90</v>
      </c>
      <c r="I11" s="99">
        <v>0.26597222222222222</v>
      </c>
      <c r="J11" s="100">
        <v>0.25</v>
      </c>
      <c r="K11" s="100" t="s">
        <v>9</v>
      </c>
      <c r="L11" s="101" t="s">
        <v>172</v>
      </c>
      <c r="M11" s="102">
        <v>0</v>
      </c>
      <c r="N11" s="102">
        <v>3.3333333333333333E-2</v>
      </c>
      <c r="O11" s="103">
        <v>3</v>
      </c>
      <c r="P11" s="103">
        <v>0</v>
      </c>
      <c r="Q11" s="103">
        <v>0</v>
      </c>
      <c r="R11" s="101">
        <v>0</v>
      </c>
      <c r="S11" s="106" t="s">
        <v>182</v>
      </c>
    </row>
    <row r="12" spans="1:19" x14ac:dyDescent="0.3">
      <c r="A12" s="97">
        <v>8</v>
      </c>
      <c r="B12" s="98">
        <v>45517</v>
      </c>
      <c r="C12" s="98" t="s">
        <v>33</v>
      </c>
      <c r="D12" s="104" t="s">
        <v>162</v>
      </c>
      <c r="E12" s="104" t="s">
        <v>163</v>
      </c>
      <c r="F12" s="97" t="s">
        <v>159</v>
      </c>
      <c r="G12" s="97" t="s">
        <v>141</v>
      </c>
      <c r="H12" s="97">
        <v>90</v>
      </c>
      <c r="I12" s="99">
        <v>0.29583333333333334</v>
      </c>
      <c r="J12" s="100">
        <v>0.29166666666666669</v>
      </c>
      <c r="K12" s="100" t="s">
        <v>10</v>
      </c>
      <c r="L12" s="101" t="s">
        <v>172</v>
      </c>
      <c r="M12" s="102">
        <v>0.36666666666666664</v>
      </c>
      <c r="N12" s="102">
        <v>0.32222222222222219</v>
      </c>
      <c r="O12" s="103">
        <v>0</v>
      </c>
      <c r="P12" s="103">
        <v>0</v>
      </c>
      <c r="Q12" s="103">
        <v>4</v>
      </c>
      <c r="R12" s="101">
        <v>0</v>
      </c>
      <c r="S12" s="106" t="s">
        <v>183</v>
      </c>
    </row>
    <row r="13" spans="1:19" x14ac:dyDescent="0.3">
      <c r="A13" s="97">
        <v>9</v>
      </c>
      <c r="B13" s="98">
        <v>45517</v>
      </c>
      <c r="C13" s="98" t="s">
        <v>33</v>
      </c>
      <c r="D13" s="104" t="s">
        <v>164</v>
      </c>
      <c r="E13" s="104" t="s">
        <v>165</v>
      </c>
      <c r="F13" s="97" t="s">
        <v>159</v>
      </c>
      <c r="G13" s="97" t="s">
        <v>141</v>
      </c>
      <c r="H13" s="97">
        <v>90</v>
      </c>
      <c r="I13" s="99">
        <v>0.29722222222222222</v>
      </c>
      <c r="J13" s="100">
        <v>0.29166666666666669</v>
      </c>
      <c r="K13" s="100" t="s">
        <v>10</v>
      </c>
      <c r="L13" s="101" t="s">
        <v>172</v>
      </c>
      <c r="M13" s="102">
        <v>0.32222222222222219</v>
      </c>
      <c r="N13" s="102">
        <v>0.3</v>
      </c>
      <c r="O13" s="103">
        <v>0</v>
      </c>
      <c r="P13" s="103">
        <v>0</v>
      </c>
      <c r="Q13" s="103">
        <v>2</v>
      </c>
      <c r="R13" s="101">
        <v>0</v>
      </c>
      <c r="S13" s="106" t="s">
        <v>184</v>
      </c>
    </row>
    <row r="14" spans="1:19" x14ac:dyDescent="0.3">
      <c r="A14" s="97">
        <v>10</v>
      </c>
      <c r="B14" s="98">
        <v>45517</v>
      </c>
      <c r="C14" s="98" t="s">
        <v>33</v>
      </c>
      <c r="D14" s="104" t="s">
        <v>166</v>
      </c>
      <c r="E14" s="104" t="s">
        <v>167</v>
      </c>
      <c r="F14" s="97" t="s">
        <v>159</v>
      </c>
      <c r="G14" s="97" t="s">
        <v>141</v>
      </c>
      <c r="H14" s="97">
        <v>90</v>
      </c>
      <c r="I14" s="99">
        <v>0.29791666666666666</v>
      </c>
      <c r="J14" s="100">
        <v>0.29166666666666669</v>
      </c>
      <c r="K14" s="100" t="s">
        <v>10</v>
      </c>
      <c r="L14" s="101" t="s">
        <v>172</v>
      </c>
      <c r="M14" s="102">
        <v>0.3</v>
      </c>
      <c r="N14" s="102">
        <v>0.17777777777777776</v>
      </c>
      <c r="O14" s="103">
        <v>0</v>
      </c>
      <c r="P14" s="103">
        <v>0</v>
      </c>
      <c r="Q14" s="103">
        <v>11</v>
      </c>
      <c r="R14" s="101">
        <v>0</v>
      </c>
      <c r="S14" s="106" t="s">
        <v>185</v>
      </c>
    </row>
    <row r="15" spans="1:19" x14ac:dyDescent="0.3">
      <c r="A15" s="97">
        <v>11</v>
      </c>
      <c r="B15" s="98">
        <v>45517</v>
      </c>
      <c r="C15" s="98" t="s">
        <v>33</v>
      </c>
      <c r="D15" s="104" t="s">
        <v>168</v>
      </c>
      <c r="E15" s="104" t="s">
        <v>169</v>
      </c>
      <c r="F15" s="97" t="s">
        <v>159</v>
      </c>
      <c r="G15" s="97" t="s">
        <v>141</v>
      </c>
      <c r="H15" s="97">
        <v>90</v>
      </c>
      <c r="I15" s="99">
        <v>0.29930555555555555</v>
      </c>
      <c r="J15" s="100">
        <v>0.29166666666666669</v>
      </c>
      <c r="K15" s="100" t="s">
        <v>10</v>
      </c>
      <c r="L15" s="101" t="s">
        <v>172</v>
      </c>
      <c r="M15" s="102">
        <v>0.17777777777777776</v>
      </c>
      <c r="N15" s="102">
        <v>0.1333333333333333</v>
      </c>
      <c r="O15" s="103">
        <v>0</v>
      </c>
      <c r="P15" s="103">
        <v>0</v>
      </c>
      <c r="Q15" s="103">
        <v>4</v>
      </c>
      <c r="R15" s="101">
        <v>0</v>
      </c>
      <c r="S15" s="106" t="s">
        <v>183</v>
      </c>
    </row>
    <row r="16" spans="1:19" x14ac:dyDescent="0.3">
      <c r="A16" s="97">
        <v>12</v>
      </c>
      <c r="B16" s="98">
        <v>45517</v>
      </c>
      <c r="C16" s="98" t="s">
        <v>33</v>
      </c>
      <c r="D16" s="104" t="s">
        <v>170</v>
      </c>
      <c r="E16" s="104" t="s">
        <v>171</v>
      </c>
      <c r="F16" s="97" t="s">
        <v>159</v>
      </c>
      <c r="G16" s="97" t="s">
        <v>141</v>
      </c>
      <c r="H16" s="97">
        <v>90</v>
      </c>
      <c r="I16" s="99">
        <v>0.30208333333333331</v>
      </c>
      <c r="J16" s="100">
        <v>0.29166666666666669</v>
      </c>
      <c r="K16" s="100" t="s">
        <v>10</v>
      </c>
      <c r="L16" s="101" t="s">
        <v>172</v>
      </c>
      <c r="M16" s="102">
        <v>0.1333333333333333</v>
      </c>
      <c r="N16" s="102">
        <v>0</v>
      </c>
      <c r="O16" s="103">
        <v>0</v>
      </c>
      <c r="P16" s="103">
        <v>0</v>
      </c>
      <c r="Q16" s="103">
        <v>12</v>
      </c>
      <c r="R16" s="101">
        <v>0</v>
      </c>
      <c r="S16" s="106" t="s">
        <v>186</v>
      </c>
    </row>
    <row r="17" spans="1:19" x14ac:dyDescent="0.3">
      <c r="A17" s="97">
        <v>13</v>
      </c>
      <c r="B17" s="98">
        <v>45517</v>
      </c>
      <c r="C17" s="98" t="s">
        <v>33</v>
      </c>
      <c r="D17" s="105" t="s">
        <v>158</v>
      </c>
      <c r="E17" s="104" t="s">
        <v>160</v>
      </c>
      <c r="F17" s="97" t="s">
        <v>159</v>
      </c>
      <c r="G17" s="97" t="s">
        <v>141</v>
      </c>
      <c r="H17" s="97">
        <v>90</v>
      </c>
      <c r="I17" s="99">
        <v>0.27986111111111112</v>
      </c>
      <c r="J17" s="100">
        <v>0.27083333333333331</v>
      </c>
      <c r="K17" s="100" t="s">
        <v>10</v>
      </c>
      <c r="L17" s="101" t="s">
        <v>173</v>
      </c>
      <c r="M17" s="102">
        <v>0</v>
      </c>
      <c r="N17" s="102">
        <v>0</v>
      </c>
      <c r="O17" s="103">
        <v>0</v>
      </c>
      <c r="P17" s="103">
        <v>0</v>
      </c>
      <c r="Q17" s="103">
        <v>0</v>
      </c>
      <c r="R17" s="101">
        <v>0</v>
      </c>
      <c r="S17" s="106" t="s">
        <v>187</v>
      </c>
    </row>
    <row r="18" spans="1:19" x14ac:dyDescent="0.3">
      <c r="A18" s="97">
        <v>14</v>
      </c>
      <c r="B18" s="98">
        <v>45517</v>
      </c>
      <c r="C18" s="98" t="s">
        <v>33</v>
      </c>
      <c r="D18" s="104" t="s">
        <v>162</v>
      </c>
      <c r="E18" s="104" t="s">
        <v>163</v>
      </c>
      <c r="F18" s="97" t="s">
        <v>159</v>
      </c>
      <c r="G18" s="97" t="s">
        <v>141</v>
      </c>
      <c r="H18" s="97">
        <v>90</v>
      </c>
      <c r="I18" s="99">
        <v>0.32430555555555557</v>
      </c>
      <c r="J18" s="100">
        <v>0.3125</v>
      </c>
      <c r="K18" s="100" t="s">
        <v>10</v>
      </c>
      <c r="L18" s="101" t="s">
        <v>173</v>
      </c>
      <c r="M18" s="102">
        <v>0.67777777777777781</v>
      </c>
      <c r="N18" s="102">
        <v>0.57777777777777783</v>
      </c>
      <c r="O18" s="103">
        <v>0</v>
      </c>
      <c r="P18" s="103">
        <v>0</v>
      </c>
      <c r="Q18" s="103">
        <v>9</v>
      </c>
      <c r="R18" s="101">
        <v>0</v>
      </c>
      <c r="S18" s="106" t="s">
        <v>188</v>
      </c>
    </row>
    <row r="19" spans="1:19" x14ac:dyDescent="0.3">
      <c r="A19" s="97">
        <v>15</v>
      </c>
      <c r="B19" s="98">
        <v>45517</v>
      </c>
      <c r="C19" s="98" t="s">
        <v>33</v>
      </c>
      <c r="D19" s="104" t="s">
        <v>164</v>
      </c>
      <c r="E19" s="104" t="s">
        <v>165</v>
      </c>
      <c r="F19" s="97" t="s">
        <v>159</v>
      </c>
      <c r="G19" s="97" t="s">
        <v>141</v>
      </c>
      <c r="H19" s="97">
        <v>90</v>
      </c>
      <c r="I19" s="99">
        <v>0.32777777777777778</v>
      </c>
      <c r="J19" s="100">
        <v>0.3125</v>
      </c>
      <c r="K19" s="100" t="s">
        <v>10</v>
      </c>
      <c r="L19" s="101" t="s">
        <v>173</v>
      </c>
      <c r="M19" s="102">
        <v>0.57777777777777783</v>
      </c>
      <c r="N19" s="102">
        <v>0.51111111111111118</v>
      </c>
      <c r="O19" s="103">
        <v>2</v>
      </c>
      <c r="P19" s="103">
        <v>0</v>
      </c>
      <c r="Q19" s="103">
        <v>8</v>
      </c>
      <c r="R19" s="101">
        <v>0</v>
      </c>
      <c r="S19" s="106" t="s">
        <v>189</v>
      </c>
    </row>
    <row r="20" spans="1:19" x14ac:dyDescent="0.3">
      <c r="A20" s="97">
        <v>16</v>
      </c>
      <c r="B20" s="98">
        <v>45517</v>
      </c>
      <c r="C20" s="98" t="s">
        <v>33</v>
      </c>
      <c r="D20" s="104" t="s">
        <v>166</v>
      </c>
      <c r="E20" s="104" t="s">
        <v>167</v>
      </c>
      <c r="F20" s="97" t="s">
        <v>159</v>
      </c>
      <c r="G20" s="97" t="s">
        <v>141</v>
      </c>
      <c r="H20" s="97">
        <v>90</v>
      </c>
      <c r="I20" s="99">
        <v>0.32916666666666666</v>
      </c>
      <c r="J20" s="100">
        <v>0.3125</v>
      </c>
      <c r="K20" s="100" t="s">
        <v>10</v>
      </c>
      <c r="L20" s="101" t="s">
        <v>173</v>
      </c>
      <c r="M20" s="102">
        <v>0.51111111111111118</v>
      </c>
      <c r="N20" s="102">
        <v>0.4555555555555556</v>
      </c>
      <c r="O20" s="103">
        <v>0</v>
      </c>
      <c r="P20" s="103">
        <v>0</v>
      </c>
      <c r="Q20" s="103">
        <v>5</v>
      </c>
      <c r="R20" s="101">
        <v>0</v>
      </c>
      <c r="S20" s="106" t="s">
        <v>190</v>
      </c>
    </row>
    <row r="21" spans="1:19" x14ac:dyDescent="0.3">
      <c r="A21" s="97">
        <v>17</v>
      </c>
      <c r="B21" s="98">
        <v>45517</v>
      </c>
      <c r="C21" s="98" t="s">
        <v>33</v>
      </c>
      <c r="D21" s="104" t="s">
        <v>168</v>
      </c>
      <c r="E21" s="104" t="s">
        <v>169</v>
      </c>
      <c r="F21" s="97" t="s">
        <v>159</v>
      </c>
      <c r="G21" s="97" t="s">
        <v>141</v>
      </c>
      <c r="H21" s="97">
        <v>90</v>
      </c>
      <c r="I21" s="99">
        <v>0.33055555555555555</v>
      </c>
      <c r="J21" s="100">
        <v>0.3125</v>
      </c>
      <c r="K21" s="100" t="s">
        <v>10</v>
      </c>
      <c r="L21" s="101" t="s">
        <v>173</v>
      </c>
      <c r="M21" s="102">
        <v>0.4555555555555556</v>
      </c>
      <c r="N21" s="102">
        <v>0.25555555555555559</v>
      </c>
      <c r="O21" s="103">
        <v>0</v>
      </c>
      <c r="P21" s="103">
        <v>0</v>
      </c>
      <c r="Q21" s="103">
        <v>18</v>
      </c>
      <c r="R21" s="101">
        <v>0</v>
      </c>
      <c r="S21" s="106" t="s">
        <v>191</v>
      </c>
    </row>
    <row r="22" spans="1:19" x14ac:dyDescent="0.3">
      <c r="A22" s="97">
        <v>18</v>
      </c>
      <c r="B22" s="98">
        <v>45517</v>
      </c>
      <c r="C22" s="98" t="s">
        <v>33</v>
      </c>
      <c r="D22" s="104" t="s">
        <v>170</v>
      </c>
      <c r="E22" s="104" t="s">
        <v>171</v>
      </c>
      <c r="F22" s="97" t="s">
        <v>159</v>
      </c>
      <c r="G22" s="97" t="s">
        <v>141</v>
      </c>
      <c r="H22" s="97">
        <v>90</v>
      </c>
      <c r="I22" s="99">
        <v>0.33055555555555555</v>
      </c>
      <c r="J22" s="100">
        <v>0.3125</v>
      </c>
      <c r="K22" s="100" t="s">
        <v>10</v>
      </c>
      <c r="L22" s="101" t="s">
        <v>173</v>
      </c>
      <c r="M22" s="102">
        <v>0.25555555555555559</v>
      </c>
      <c r="N22" s="102">
        <v>2.2222222222222254E-2</v>
      </c>
      <c r="O22" s="103">
        <v>0</v>
      </c>
      <c r="P22" s="103">
        <v>0</v>
      </c>
      <c r="Q22" s="103">
        <v>21</v>
      </c>
      <c r="R22" s="101">
        <v>0</v>
      </c>
      <c r="S22" s="106" t="s">
        <v>192</v>
      </c>
    </row>
    <row r="23" spans="1:19" x14ac:dyDescent="0.3">
      <c r="A23" s="97">
        <v>19</v>
      </c>
      <c r="B23" s="98">
        <v>45517</v>
      </c>
      <c r="C23" s="98" t="s">
        <v>33</v>
      </c>
      <c r="D23" s="105" t="s">
        <v>158</v>
      </c>
      <c r="E23" s="104" t="s">
        <v>160</v>
      </c>
      <c r="F23" s="97" t="s">
        <v>159</v>
      </c>
      <c r="G23" s="97" t="s">
        <v>141</v>
      </c>
      <c r="H23" s="97">
        <v>90</v>
      </c>
      <c r="I23" s="99">
        <v>0.29236111111111113</v>
      </c>
      <c r="J23" s="100">
        <v>0.29166666666666669</v>
      </c>
      <c r="K23" s="100" t="s">
        <v>10</v>
      </c>
      <c r="L23" s="101" t="s">
        <v>174</v>
      </c>
      <c r="M23" s="102">
        <v>0</v>
      </c>
      <c r="N23" s="102">
        <v>8.8888888888888892E-2</v>
      </c>
      <c r="O23" s="103">
        <v>7</v>
      </c>
      <c r="P23" s="103">
        <v>1</v>
      </c>
      <c r="Q23" s="103">
        <v>0</v>
      </c>
      <c r="R23" s="101">
        <v>0</v>
      </c>
      <c r="S23" s="106" t="s">
        <v>193</v>
      </c>
    </row>
    <row r="24" spans="1:19" x14ac:dyDescent="0.3">
      <c r="A24" s="97">
        <v>20</v>
      </c>
      <c r="B24" s="98">
        <v>45517</v>
      </c>
      <c r="C24" s="98" t="s">
        <v>33</v>
      </c>
      <c r="D24" s="104" t="s">
        <v>162</v>
      </c>
      <c r="E24" s="104" t="s">
        <v>163</v>
      </c>
      <c r="F24" s="97" t="s">
        <v>159</v>
      </c>
      <c r="G24" s="97" t="s">
        <v>141</v>
      </c>
      <c r="H24" s="97">
        <v>90</v>
      </c>
      <c r="I24" s="99">
        <v>0.35</v>
      </c>
      <c r="J24" s="100">
        <v>0.33333333333333331</v>
      </c>
      <c r="K24" s="100" t="s">
        <v>11</v>
      </c>
      <c r="L24" s="101" t="s">
        <v>174</v>
      </c>
      <c r="M24" s="102">
        <v>1.1666666666666667</v>
      </c>
      <c r="N24" s="102">
        <v>1.0222222222222224</v>
      </c>
      <c r="O24" s="103">
        <v>0</v>
      </c>
      <c r="P24" s="103">
        <v>0</v>
      </c>
      <c r="Q24" s="103">
        <v>13</v>
      </c>
      <c r="R24" s="101">
        <v>0</v>
      </c>
      <c r="S24" s="106" t="s">
        <v>194</v>
      </c>
    </row>
    <row r="25" spans="1:19" x14ac:dyDescent="0.3">
      <c r="A25" s="97">
        <v>21</v>
      </c>
      <c r="B25" s="98">
        <v>45517</v>
      </c>
      <c r="C25" s="98" t="s">
        <v>33</v>
      </c>
      <c r="D25" s="104" t="s">
        <v>164</v>
      </c>
      <c r="E25" s="104" t="s">
        <v>165</v>
      </c>
      <c r="F25" s="97" t="s">
        <v>159</v>
      </c>
      <c r="G25" s="97" t="s">
        <v>141</v>
      </c>
      <c r="H25" s="97">
        <v>90</v>
      </c>
      <c r="I25" s="99">
        <v>0.35</v>
      </c>
      <c r="J25" s="100">
        <v>0.33333333333333331</v>
      </c>
      <c r="K25" s="100" t="s">
        <v>11</v>
      </c>
      <c r="L25" s="101" t="s">
        <v>174</v>
      </c>
      <c r="M25" s="102">
        <v>1.0222222222222224</v>
      </c>
      <c r="N25" s="102">
        <v>0.7777777777777779</v>
      </c>
      <c r="O25" s="103">
        <v>0</v>
      </c>
      <c r="P25" s="103">
        <v>0</v>
      </c>
      <c r="Q25" s="103">
        <v>22</v>
      </c>
      <c r="R25" s="101">
        <v>0</v>
      </c>
      <c r="S25" s="106" t="s">
        <v>195</v>
      </c>
    </row>
    <row r="26" spans="1:19" x14ac:dyDescent="0.3">
      <c r="A26" s="97">
        <v>22</v>
      </c>
      <c r="B26" s="98">
        <v>45517</v>
      </c>
      <c r="C26" s="98" t="s">
        <v>33</v>
      </c>
      <c r="D26" s="104" t="s">
        <v>166</v>
      </c>
      <c r="E26" s="104" t="s">
        <v>167</v>
      </c>
      <c r="F26" s="97" t="s">
        <v>159</v>
      </c>
      <c r="G26" s="97" t="s">
        <v>141</v>
      </c>
      <c r="H26" s="97">
        <v>90</v>
      </c>
      <c r="I26" s="99">
        <v>0.35625000000000001</v>
      </c>
      <c r="J26" s="100">
        <v>0.35416666666666669</v>
      </c>
      <c r="K26" s="100" t="s">
        <v>11</v>
      </c>
      <c r="L26" s="101" t="s">
        <v>174</v>
      </c>
      <c r="M26" s="102">
        <v>0.7777777777777779</v>
      </c>
      <c r="N26" s="102">
        <v>0.68888888888888899</v>
      </c>
      <c r="O26" s="103">
        <v>0</v>
      </c>
      <c r="P26" s="103">
        <v>0</v>
      </c>
      <c r="Q26" s="103">
        <v>12</v>
      </c>
      <c r="R26" s="101">
        <v>0</v>
      </c>
      <c r="S26" s="106" t="s">
        <v>196</v>
      </c>
    </row>
    <row r="27" spans="1:19" x14ac:dyDescent="0.3">
      <c r="A27" s="97">
        <v>23</v>
      </c>
      <c r="B27" s="98">
        <v>45517</v>
      </c>
      <c r="C27" s="98" t="s">
        <v>33</v>
      </c>
      <c r="D27" s="104" t="s">
        <v>168</v>
      </c>
      <c r="E27" s="104" t="s">
        <v>169</v>
      </c>
      <c r="F27" s="97" t="s">
        <v>159</v>
      </c>
      <c r="G27" s="97" t="s">
        <v>141</v>
      </c>
      <c r="H27" s="97">
        <v>90</v>
      </c>
      <c r="I27" s="99">
        <v>0.3576388888888889</v>
      </c>
      <c r="J27" s="100">
        <v>0.35416666666666669</v>
      </c>
      <c r="K27" s="100" t="s">
        <v>11</v>
      </c>
      <c r="L27" s="101" t="s">
        <v>174</v>
      </c>
      <c r="M27" s="102">
        <v>0.68888888888888899</v>
      </c>
      <c r="N27" s="102">
        <v>0.42222222222222233</v>
      </c>
      <c r="O27" s="103">
        <v>0</v>
      </c>
      <c r="P27" s="103">
        <v>0</v>
      </c>
      <c r="Q27" s="103">
        <v>28</v>
      </c>
      <c r="R27" s="101">
        <v>0</v>
      </c>
      <c r="S27" s="106" t="s">
        <v>197</v>
      </c>
    </row>
    <row r="28" spans="1:19" x14ac:dyDescent="0.3">
      <c r="A28" s="97">
        <v>24</v>
      </c>
      <c r="B28" s="98">
        <v>45517</v>
      </c>
      <c r="C28" s="98" t="s">
        <v>33</v>
      </c>
      <c r="D28" s="104" t="s">
        <v>170</v>
      </c>
      <c r="E28" s="104" t="s">
        <v>171</v>
      </c>
      <c r="F28" s="97" t="s">
        <v>159</v>
      </c>
      <c r="G28" s="97" t="s">
        <v>141</v>
      </c>
      <c r="H28" s="97">
        <v>90</v>
      </c>
      <c r="I28" s="99">
        <v>0.3611111111111111</v>
      </c>
      <c r="J28" s="100">
        <v>0.35416666666666669</v>
      </c>
      <c r="K28" s="100" t="s">
        <v>11</v>
      </c>
      <c r="L28" s="101" t="s">
        <v>174</v>
      </c>
      <c r="M28" s="102">
        <v>0.42222222222222233</v>
      </c>
      <c r="N28" s="102">
        <v>8.8888888888889017E-2</v>
      </c>
      <c r="O28" s="103">
        <v>0</v>
      </c>
      <c r="P28" s="103">
        <v>0</v>
      </c>
      <c r="Q28" s="103">
        <v>30</v>
      </c>
      <c r="R28" s="101">
        <v>0</v>
      </c>
      <c r="S28" s="106" t="s">
        <v>198</v>
      </c>
    </row>
    <row r="29" spans="1:19" x14ac:dyDescent="0.3">
      <c r="A29" s="97">
        <v>25</v>
      </c>
      <c r="B29" s="98">
        <v>45517</v>
      </c>
      <c r="C29" s="98" t="s">
        <v>33</v>
      </c>
      <c r="D29" s="105" t="s">
        <v>158</v>
      </c>
      <c r="E29" s="104" t="s">
        <v>160</v>
      </c>
      <c r="F29" s="97" t="s">
        <v>159</v>
      </c>
      <c r="G29" s="97" t="s">
        <v>141</v>
      </c>
      <c r="H29" s="97">
        <v>90</v>
      </c>
      <c r="I29" s="99">
        <v>0.30833333333333335</v>
      </c>
      <c r="J29" s="100">
        <v>0.29166666666666669</v>
      </c>
      <c r="K29" s="100" t="s">
        <v>10</v>
      </c>
      <c r="L29" s="101" t="s">
        <v>161</v>
      </c>
      <c r="M29" s="102">
        <v>0</v>
      </c>
      <c r="N29" s="102">
        <v>3.3333333333333333E-2</v>
      </c>
      <c r="O29" s="103">
        <v>2</v>
      </c>
      <c r="P29" s="103">
        <v>1</v>
      </c>
      <c r="Q29" s="103">
        <v>0</v>
      </c>
      <c r="R29" s="101">
        <v>0</v>
      </c>
      <c r="S29" s="106" t="s">
        <v>199</v>
      </c>
    </row>
    <row r="30" spans="1:19" x14ac:dyDescent="0.3">
      <c r="A30" s="97">
        <v>26</v>
      </c>
      <c r="B30" s="98">
        <v>45517</v>
      </c>
      <c r="C30" s="98" t="s">
        <v>33</v>
      </c>
      <c r="D30" s="104" t="s">
        <v>162</v>
      </c>
      <c r="E30" s="104" t="s">
        <v>163</v>
      </c>
      <c r="F30" s="97" t="s">
        <v>159</v>
      </c>
      <c r="G30" s="97" t="s">
        <v>141</v>
      </c>
      <c r="H30" s="97">
        <v>90</v>
      </c>
      <c r="I30" s="99">
        <v>0.36388888888888887</v>
      </c>
      <c r="J30" s="100">
        <v>0.35416666666666669</v>
      </c>
      <c r="K30" s="100" t="s">
        <v>11</v>
      </c>
      <c r="L30" s="101" t="s">
        <v>161</v>
      </c>
      <c r="M30" s="102">
        <v>0.68888888888888888</v>
      </c>
      <c r="N30" s="102">
        <v>0.62222222222222223</v>
      </c>
      <c r="O30" s="103">
        <v>0</v>
      </c>
      <c r="P30" s="103">
        <v>0</v>
      </c>
      <c r="Q30" s="103">
        <v>6</v>
      </c>
      <c r="R30" s="101">
        <v>0</v>
      </c>
      <c r="S30" s="106" t="s">
        <v>180</v>
      </c>
    </row>
    <row r="31" spans="1:19" x14ac:dyDescent="0.3">
      <c r="A31" s="97">
        <v>27</v>
      </c>
      <c r="B31" s="98">
        <v>45517</v>
      </c>
      <c r="C31" s="98" t="s">
        <v>33</v>
      </c>
      <c r="D31" s="104" t="s">
        <v>164</v>
      </c>
      <c r="E31" s="104" t="s">
        <v>165</v>
      </c>
      <c r="F31" s="97" t="s">
        <v>159</v>
      </c>
      <c r="G31" s="97" t="s">
        <v>141</v>
      </c>
      <c r="H31" s="97">
        <v>90</v>
      </c>
      <c r="I31" s="99">
        <v>0.36527777777777776</v>
      </c>
      <c r="J31" s="100">
        <v>0.35416666666666669</v>
      </c>
      <c r="K31" s="100" t="s">
        <v>11</v>
      </c>
      <c r="L31" s="101" t="s">
        <v>161</v>
      </c>
      <c r="M31" s="102">
        <v>0.62222222222222223</v>
      </c>
      <c r="N31" s="102">
        <v>0.3888888888888889</v>
      </c>
      <c r="O31" s="103">
        <v>0</v>
      </c>
      <c r="P31" s="103">
        <v>0</v>
      </c>
      <c r="Q31" s="103">
        <v>21</v>
      </c>
      <c r="R31" s="101">
        <v>0</v>
      </c>
      <c r="S31" s="106" t="s">
        <v>192</v>
      </c>
    </row>
    <row r="32" spans="1:19" x14ac:dyDescent="0.3">
      <c r="A32" s="97">
        <v>28</v>
      </c>
      <c r="B32" s="98">
        <v>45517</v>
      </c>
      <c r="C32" s="98" t="s">
        <v>33</v>
      </c>
      <c r="D32" s="104" t="s">
        <v>166</v>
      </c>
      <c r="E32" s="104" t="s">
        <v>167</v>
      </c>
      <c r="F32" s="97" t="s">
        <v>159</v>
      </c>
      <c r="G32" s="97" t="s">
        <v>141</v>
      </c>
      <c r="H32" s="97">
        <v>90</v>
      </c>
      <c r="I32" s="99">
        <v>0.36666666666666664</v>
      </c>
      <c r="J32" s="100">
        <v>0.35416666666666669</v>
      </c>
      <c r="K32" s="100" t="s">
        <v>11</v>
      </c>
      <c r="L32" s="101" t="s">
        <v>161</v>
      </c>
      <c r="M32" s="102">
        <v>0.3888888888888889</v>
      </c>
      <c r="N32" s="102">
        <v>0.25555555555555554</v>
      </c>
      <c r="O32" s="103">
        <v>0</v>
      </c>
      <c r="P32" s="103">
        <v>0</v>
      </c>
      <c r="Q32" s="103">
        <v>12</v>
      </c>
      <c r="R32" s="101">
        <v>0</v>
      </c>
      <c r="S32" s="106" t="s">
        <v>196</v>
      </c>
    </row>
    <row r="33" spans="1:19" x14ac:dyDescent="0.3">
      <c r="A33" s="97">
        <v>29</v>
      </c>
      <c r="B33" s="98">
        <v>45517</v>
      </c>
      <c r="C33" s="98" t="s">
        <v>33</v>
      </c>
      <c r="D33" s="104" t="s">
        <v>168</v>
      </c>
      <c r="E33" s="104" t="s">
        <v>169</v>
      </c>
      <c r="F33" s="97" t="s">
        <v>159</v>
      </c>
      <c r="G33" s="97" t="s">
        <v>141</v>
      </c>
      <c r="H33" s="97">
        <v>90</v>
      </c>
      <c r="I33" s="99">
        <v>0.36805555555555558</v>
      </c>
      <c r="J33" s="100">
        <v>0.35416666666666669</v>
      </c>
      <c r="K33" s="100" t="s">
        <v>11</v>
      </c>
      <c r="L33" s="101" t="s">
        <v>161</v>
      </c>
      <c r="M33" s="102">
        <v>0.25555555555555554</v>
      </c>
      <c r="N33" s="102">
        <v>5.5555555555555525E-2</v>
      </c>
      <c r="O33" s="103">
        <v>0</v>
      </c>
      <c r="P33" s="103">
        <v>0</v>
      </c>
      <c r="Q33" s="103">
        <v>18</v>
      </c>
      <c r="R33" s="101">
        <v>0</v>
      </c>
      <c r="S33" s="106" t="s">
        <v>191</v>
      </c>
    </row>
    <row r="34" spans="1:19" x14ac:dyDescent="0.3">
      <c r="A34" s="97">
        <v>30</v>
      </c>
      <c r="B34" s="98">
        <v>45517</v>
      </c>
      <c r="C34" s="98" t="s">
        <v>33</v>
      </c>
      <c r="D34" s="104" t="s">
        <v>170</v>
      </c>
      <c r="E34" s="104" t="s">
        <v>171</v>
      </c>
      <c r="F34" s="97" t="s">
        <v>159</v>
      </c>
      <c r="G34" s="97" t="s">
        <v>141</v>
      </c>
      <c r="H34" s="97">
        <v>90</v>
      </c>
      <c r="I34" s="99">
        <v>0.37013888888888891</v>
      </c>
      <c r="J34" s="100">
        <v>0.35416666666666669</v>
      </c>
      <c r="K34" s="100" t="s">
        <v>11</v>
      </c>
      <c r="L34" s="101" t="s">
        <v>161</v>
      </c>
      <c r="M34" s="102">
        <v>5.5555555555555525E-2</v>
      </c>
      <c r="N34" s="102">
        <v>0</v>
      </c>
      <c r="O34" s="103">
        <v>0</v>
      </c>
      <c r="P34" s="103">
        <v>0</v>
      </c>
      <c r="Q34" s="103">
        <v>5</v>
      </c>
      <c r="R34" s="101">
        <v>0</v>
      </c>
      <c r="S34" s="106" t="s">
        <v>190</v>
      </c>
    </row>
    <row r="35" spans="1:19" x14ac:dyDescent="0.3">
      <c r="A35" s="97">
        <v>31</v>
      </c>
      <c r="B35" s="98">
        <v>45517</v>
      </c>
      <c r="C35" s="98" t="s">
        <v>33</v>
      </c>
      <c r="D35" s="105" t="s">
        <v>158</v>
      </c>
      <c r="E35" s="104" t="s">
        <v>160</v>
      </c>
      <c r="F35" s="97" t="s">
        <v>159</v>
      </c>
      <c r="G35" s="97" t="s">
        <v>141</v>
      </c>
      <c r="H35" s="97">
        <v>90</v>
      </c>
      <c r="I35" s="99">
        <v>0.31388888888888888</v>
      </c>
      <c r="J35" s="100">
        <v>0.3125</v>
      </c>
      <c r="K35" s="100" t="s">
        <v>10</v>
      </c>
      <c r="L35" s="101" t="s">
        <v>172</v>
      </c>
      <c r="M35" s="102">
        <v>0</v>
      </c>
      <c r="N35" s="102">
        <v>0</v>
      </c>
      <c r="O35" s="103">
        <v>0</v>
      </c>
      <c r="P35" s="103">
        <v>0</v>
      </c>
      <c r="Q35" s="103">
        <v>0</v>
      </c>
      <c r="R35" s="101">
        <v>0</v>
      </c>
      <c r="S35" s="106" t="s">
        <v>200</v>
      </c>
    </row>
    <row r="36" spans="1:19" x14ac:dyDescent="0.3">
      <c r="A36" s="97">
        <v>32</v>
      </c>
      <c r="B36" s="98">
        <v>45517</v>
      </c>
      <c r="C36" s="98" t="s">
        <v>33</v>
      </c>
      <c r="D36" s="104" t="s">
        <v>162</v>
      </c>
      <c r="E36" s="104" t="s">
        <v>163</v>
      </c>
      <c r="F36" s="97" t="s">
        <v>159</v>
      </c>
      <c r="G36" s="97" t="s">
        <v>141</v>
      </c>
      <c r="H36" s="97">
        <v>90</v>
      </c>
      <c r="I36" s="99">
        <v>0.36736111111111114</v>
      </c>
      <c r="J36" s="100">
        <v>0.35416666666666669</v>
      </c>
      <c r="K36" s="100" t="s">
        <v>11</v>
      </c>
      <c r="L36" s="101" t="s">
        <v>172</v>
      </c>
      <c r="M36" s="102">
        <v>0.85555555555555551</v>
      </c>
      <c r="N36" s="102">
        <v>0.76666666666666661</v>
      </c>
      <c r="O36" s="103">
        <v>0</v>
      </c>
      <c r="P36" s="103">
        <v>0</v>
      </c>
      <c r="Q36" s="103">
        <v>8</v>
      </c>
      <c r="R36" s="101">
        <v>0</v>
      </c>
      <c r="S36" s="106" t="s">
        <v>201</v>
      </c>
    </row>
    <row r="37" spans="1:19" x14ac:dyDescent="0.3">
      <c r="A37" s="97">
        <v>33</v>
      </c>
      <c r="B37" s="98">
        <v>45517</v>
      </c>
      <c r="C37" s="98" t="s">
        <v>33</v>
      </c>
      <c r="D37" s="104" t="s">
        <v>164</v>
      </c>
      <c r="E37" s="104" t="s">
        <v>165</v>
      </c>
      <c r="F37" s="97" t="s">
        <v>159</v>
      </c>
      <c r="G37" s="97" t="s">
        <v>141</v>
      </c>
      <c r="H37" s="97">
        <v>90</v>
      </c>
      <c r="I37" s="99">
        <v>0.36875000000000002</v>
      </c>
      <c r="J37" s="100">
        <v>0.35416666666666669</v>
      </c>
      <c r="K37" s="100" t="s">
        <v>11</v>
      </c>
      <c r="L37" s="101" t="s">
        <v>172</v>
      </c>
      <c r="M37" s="102">
        <v>0.76666666666666661</v>
      </c>
      <c r="N37" s="102">
        <v>0.6333333333333333</v>
      </c>
      <c r="O37" s="103">
        <v>0</v>
      </c>
      <c r="P37" s="103">
        <v>0</v>
      </c>
      <c r="Q37" s="103">
        <v>12</v>
      </c>
      <c r="R37" s="101">
        <v>0</v>
      </c>
      <c r="S37" s="106" t="s">
        <v>186</v>
      </c>
    </row>
    <row r="38" spans="1:19" x14ac:dyDescent="0.3">
      <c r="A38" s="97">
        <v>34</v>
      </c>
      <c r="B38" s="98">
        <v>45517</v>
      </c>
      <c r="C38" s="98" t="s">
        <v>33</v>
      </c>
      <c r="D38" s="104" t="s">
        <v>166</v>
      </c>
      <c r="E38" s="104" t="s">
        <v>167</v>
      </c>
      <c r="F38" s="97" t="s">
        <v>159</v>
      </c>
      <c r="G38" s="97" t="s">
        <v>141</v>
      </c>
      <c r="H38" s="97">
        <v>90</v>
      </c>
      <c r="I38" s="99">
        <v>0.36944444444444446</v>
      </c>
      <c r="J38" s="100">
        <v>0.35416666666666669</v>
      </c>
      <c r="K38" s="100" t="s">
        <v>11</v>
      </c>
      <c r="L38" s="101" t="s">
        <v>172</v>
      </c>
      <c r="M38" s="102">
        <v>0.6333333333333333</v>
      </c>
      <c r="N38" s="102">
        <v>0.53333333333333333</v>
      </c>
      <c r="O38" s="103">
        <v>0</v>
      </c>
      <c r="P38" s="103">
        <v>0</v>
      </c>
      <c r="Q38" s="103">
        <v>9</v>
      </c>
      <c r="R38" s="101">
        <v>0</v>
      </c>
      <c r="S38" s="106" t="s">
        <v>202</v>
      </c>
    </row>
    <row r="39" spans="1:19" x14ac:dyDescent="0.3">
      <c r="A39" s="97">
        <v>35</v>
      </c>
      <c r="B39" s="98">
        <v>45517</v>
      </c>
      <c r="C39" s="98" t="s">
        <v>33</v>
      </c>
      <c r="D39" s="104" t="s">
        <v>168</v>
      </c>
      <c r="E39" s="104" t="s">
        <v>169</v>
      </c>
      <c r="F39" s="97" t="s">
        <v>159</v>
      </c>
      <c r="G39" s="97" t="s">
        <v>141</v>
      </c>
      <c r="H39" s="97">
        <v>90</v>
      </c>
      <c r="I39" s="99">
        <v>0.37013888888888891</v>
      </c>
      <c r="J39" s="100">
        <v>0.35416666666666669</v>
      </c>
      <c r="K39" s="100" t="s">
        <v>11</v>
      </c>
      <c r="L39" s="101" t="s">
        <v>172</v>
      </c>
      <c r="M39" s="102">
        <v>0.53333333333333333</v>
      </c>
      <c r="N39" s="102">
        <v>0.3</v>
      </c>
      <c r="O39" s="103">
        <v>0</v>
      </c>
      <c r="P39" s="103">
        <v>0</v>
      </c>
      <c r="Q39" s="103">
        <v>21</v>
      </c>
      <c r="R39" s="101">
        <v>0</v>
      </c>
      <c r="S39" s="106" t="s">
        <v>203</v>
      </c>
    </row>
    <row r="40" spans="1:19" x14ac:dyDescent="0.3">
      <c r="A40" s="97">
        <v>36</v>
      </c>
      <c r="B40" s="98">
        <v>45517</v>
      </c>
      <c r="C40" s="98" t="s">
        <v>33</v>
      </c>
      <c r="D40" s="104" t="s">
        <v>170</v>
      </c>
      <c r="E40" s="104" t="s">
        <v>171</v>
      </c>
      <c r="F40" s="97" t="s">
        <v>159</v>
      </c>
      <c r="G40" s="97" t="s">
        <v>141</v>
      </c>
      <c r="H40" s="97">
        <v>90</v>
      </c>
      <c r="I40" s="99">
        <v>0.37430555555555556</v>
      </c>
      <c r="J40" s="100">
        <v>0.35416666666666669</v>
      </c>
      <c r="K40" s="100" t="s">
        <v>11</v>
      </c>
      <c r="L40" s="101" t="s">
        <v>172</v>
      </c>
      <c r="M40" s="102">
        <v>0.3</v>
      </c>
      <c r="N40" s="102">
        <v>0</v>
      </c>
      <c r="O40" s="103">
        <v>0</v>
      </c>
      <c r="P40" s="103">
        <v>0</v>
      </c>
      <c r="Q40" s="103">
        <v>27</v>
      </c>
      <c r="R40" s="101">
        <v>0</v>
      </c>
      <c r="S40" s="106" t="s">
        <v>204</v>
      </c>
    </row>
    <row r="41" spans="1:19" x14ac:dyDescent="0.3">
      <c r="A41" s="97">
        <v>37</v>
      </c>
      <c r="B41" s="98">
        <v>45517</v>
      </c>
      <c r="C41" s="98" t="s">
        <v>33</v>
      </c>
      <c r="D41" s="105" t="s">
        <v>158</v>
      </c>
      <c r="E41" s="104" t="s">
        <v>160</v>
      </c>
      <c r="F41" s="97" t="s">
        <v>159</v>
      </c>
      <c r="G41" s="97" t="s">
        <v>141</v>
      </c>
      <c r="H41" s="97">
        <v>90</v>
      </c>
      <c r="I41" s="99">
        <v>0.3263888888888889</v>
      </c>
      <c r="J41" s="100">
        <v>0.3125</v>
      </c>
      <c r="K41" s="100" t="s">
        <v>10</v>
      </c>
      <c r="L41" s="101" t="s">
        <v>175</v>
      </c>
      <c r="M41" s="102">
        <v>0</v>
      </c>
      <c r="N41" s="102">
        <v>0.22222222222222221</v>
      </c>
      <c r="O41" s="103">
        <v>7</v>
      </c>
      <c r="P41" s="103">
        <v>13</v>
      </c>
      <c r="Q41" s="103">
        <v>0</v>
      </c>
      <c r="R41" s="101">
        <v>0</v>
      </c>
      <c r="S41" s="106" t="s">
        <v>205</v>
      </c>
    </row>
    <row r="42" spans="1:19" x14ac:dyDescent="0.3">
      <c r="A42" s="97">
        <v>38</v>
      </c>
      <c r="B42" s="98">
        <v>45517</v>
      </c>
      <c r="C42" s="98" t="s">
        <v>33</v>
      </c>
      <c r="D42" s="104" t="s">
        <v>162</v>
      </c>
      <c r="E42" s="104" t="s">
        <v>163</v>
      </c>
      <c r="F42" s="97" t="s">
        <v>159</v>
      </c>
      <c r="G42" s="97" t="s">
        <v>141</v>
      </c>
      <c r="H42" s="97">
        <v>90</v>
      </c>
      <c r="I42" s="99">
        <v>0.38541666666666669</v>
      </c>
      <c r="J42" s="100">
        <v>0.375</v>
      </c>
      <c r="K42" s="100" t="s">
        <v>11</v>
      </c>
      <c r="L42" s="101" t="s">
        <v>175</v>
      </c>
      <c r="M42" s="102">
        <v>0.82222222222222219</v>
      </c>
      <c r="N42" s="102">
        <v>0.7</v>
      </c>
      <c r="O42" s="103">
        <v>0</v>
      </c>
      <c r="P42" s="103">
        <v>0</v>
      </c>
      <c r="Q42" s="103">
        <v>11</v>
      </c>
      <c r="R42" s="101">
        <v>0</v>
      </c>
      <c r="S42" s="106" t="s">
        <v>206</v>
      </c>
    </row>
    <row r="43" spans="1:19" x14ac:dyDescent="0.3">
      <c r="A43" s="97">
        <v>39</v>
      </c>
      <c r="B43" s="98">
        <v>45517</v>
      </c>
      <c r="C43" s="98" t="s">
        <v>33</v>
      </c>
      <c r="D43" s="104" t="s">
        <v>164</v>
      </c>
      <c r="E43" s="104" t="s">
        <v>165</v>
      </c>
      <c r="F43" s="97" t="s">
        <v>159</v>
      </c>
      <c r="G43" s="97" t="s">
        <v>141</v>
      </c>
      <c r="H43" s="97">
        <v>90</v>
      </c>
      <c r="I43" s="99">
        <v>0.38680555555555557</v>
      </c>
      <c r="J43" s="100">
        <v>0.375</v>
      </c>
      <c r="K43" s="100" t="s">
        <v>11</v>
      </c>
      <c r="L43" s="101" t="s">
        <v>175</v>
      </c>
      <c r="M43" s="102">
        <v>0.7</v>
      </c>
      <c r="N43" s="102">
        <v>0.61111111111111105</v>
      </c>
      <c r="O43" s="103">
        <v>0</v>
      </c>
      <c r="P43" s="103">
        <v>0</v>
      </c>
      <c r="Q43" s="103">
        <v>8</v>
      </c>
      <c r="R43" s="101">
        <v>0</v>
      </c>
      <c r="S43" s="106" t="s">
        <v>207</v>
      </c>
    </row>
    <row r="44" spans="1:19" x14ac:dyDescent="0.3">
      <c r="A44" s="97">
        <v>40</v>
      </c>
      <c r="B44" s="98">
        <v>45517</v>
      </c>
      <c r="C44" s="98" t="s">
        <v>33</v>
      </c>
      <c r="D44" s="104" t="s">
        <v>166</v>
      </c>
      <c r="E44" s="104" t="s">
        <v>167</v>
      </c>
      <c r="F44" s="97" t="s">
        <v>159</v>
      </c>
      <c r="G44" s="97" t="s">
        <v>141</v>
      </c>
      <c r="H44" s="97">
        <v>90</v>
      </c>
      <c r="I44" s="99">
        <v>0.38750000000000001</v>
      </c>
      <c r="J44" s="100">
        <v>0.375</v>
      </c>
      <c r="K44" s="100" t="s">
        <v>11</v>
      </c>
      <c r="L44" s="101" t="s">
        <v>175</v>
      </c>
      <c r="M44" s="102">
        <v>0.61111111111111105</v>
      </c>
      <c r="N44" s="102">
        <v>0.49999999999999994</v>
      </c>
      <c r="O44" s="103">
        <v>0</v>
      </c>
      <c r="P44" s="103">
        <v>1</v>
      </c>
      <c r="Q44" s="103">
        <v>11</v>
      </c>
      <c r="R44" s="101">
        <v>0</v>
      </c>
      <c r="S44" s="106" t="s">
        <v>208</v>
      </c>
    </row>
    <row r="45" spans="1:19" x14ac:dyDescent="0.3">
      <c r="A45" s="97">
        <v>41</v>
      </c>
      <c r="B45" s="98">
        <v>45517</v>
      </c>
      <c r="C45" s="98" t="s">
        <v>33</v>
      </c>
      <c r="D45" s="104" t="s">
        <v>168</v>
      </c>
      <c r="E45" s="104" t="s">
        <v>169</v>
      </c>
      <c r="F45" s="97" t="s">
        <v>159</v>
      </c>
      <c r="G45" s="97" t="s">
        <v>141</v>
      </c>
      <c r="H45" s="97">
        <v>90</v>
      </c>
      <c r="I45" s="99">
        <v>0.38819444444444445</v>
      </c>
      <c r="J45" s="100">
        <v>0.375</v>
      </c>
      <c r="K45" s="100" t="s">
        <v>11</v>
      </c>
      <c r="L45" s="101" t="s">
        <v>175</v>
      </c>
      <c r="M45" s="102">
        <v>0.49999999999999994</v>
      </c>
      <c r="N45" s="102">
        <v>0.34444444444444439</v>
      </c>
      <c r="O45" s="103">
        <v>0</v>
      </c>
      <c r="P45" s="103">
        <v>0</v>
      </c>
      <c r="Q45" s="103">
        <v>14</v>
      </c>
      <c r="R45" s="101">
        <v>0</v>
      </c>
      <c r="S45" s="106" t="s">
        <v>209</v>
      </c>
    </row>
    <row r="46" spans="1:19" x14ac:dyDescent="0.3">
      <c r="A46" s="97">
        <v>42</v>
      </c>
      <c r="B46" s="98">
        <v>45517</v>
      </c>
      <c r="C46" s="98" t="s">
        <v>33</v>
      </c>
      <c r="D46" s="104" t="s">
        <v>170</v>
      </c>
      <c r="E46" s="104" t="s">
        <v>171</v>
      </c>
      <c r="F46" s="97" t="s">
        <v>159</v>
      </c>
      <c r="G46" s="97" t="s">
        <v>141</v>
      </c>
      <c r="H46" s="97">
        <v>90</v>
      </c>
      <c r="I46" s="99">
        <v>0.38819444444444445</v>
      </c>
      <c r="J46" s="100">
        <v>0.375</v>
      </c>
      <c r="K46" s="100" t="s">
        <v>11</v>
      </c>
      <c r="L46" s="101" t="s">
        <v>175</v>
      </c>
      <c r="M46" s="102">
        <v>0.34444444444444439</v>
      </c>
      <c r="N46" s="102">
        <v>1.1111111111111072E-2</v>
      </c>
      <c r="O46" s="103">
        <v>0</v>
      </c>
      <c r="P46" s="103">
        <v>0</v>
      </c>
      <c r="Q46" s="103">
        <v>30</v>
      </c>
      <c r="R46" s="101">
        <v>0</v>
      </c>
      <c r="S46" s="106" t="s">
        <v>210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baseColWidth="10" defaultRowHeight="14.4" x14ac:dyDescent="0.3"/>
  <cols>
    <col min="1" max="1" width="28.44140625" customWidth="1"/>
    <col min="2" max="4" width="11.77734375" customWidth="1"/>
  </cols>
  <sheetData>
    <row r="1" spans="1:4" ht="15" thickBot="1" x14ac:dyDescent="0.35">
      <c r="A1" s="1" t="s">
        <v>111</v>
      </c>
    </row>
    <row r="2" spans="1:4" ht="15" thickBot="1" x14ac:dyDescent="0.35">
      <c r="A2" s="160" t="s">
        <v>219</v>
      </c>
      <c r="B2" s="161"/>
      <c r="C2" s="161"/>
      <c r="D2" s="162"/>
    </row>
    <row r="3" spans="1:4" ht="15" thickBot="1" x14ac:dyDescent="0.35">
      <c r="A3" s="95" t="s">
        <v>34</v>
      </c>
      <c r="B3" s="96" t="s">
        <v>114</v>
      </c>
      <c r="C3" s="96" t="s">
        <v>113</v>
      </c>
      <c r="D3" s="96" t="s">
        <v>112</v>
      </c>
    </row>
    <row r="4" spans="1:4" x14ac:dyDescent="0.3">
      <c r="A4" s="9" t="s">
        <v>86</v>
      </c>
      <c r="B4" s="6">
        <v>3</v>
      </c>
      <c r="C4" s="6">
        <v>4</v>
      </c>
      <c r="D4" s="6">
        <v>6</v>
      </c>
    </row>
    <row r="5" spans="1:4" x14ac:dyDescent="0.3">
      <c r="A5" s="9" t="s">
        <v>109</v>
      </c>
      <c r="B5" s="6">
        <v>0</v>
      </c>
      <c r="C5" s="6">
        <v>2</v>
      </c>
      <c r="D5" s="6">
        <v>3</v>
      </c>
    </row>
    <row r="6" spans="1:4" x14ac:dyDescent="0.3">
      <c r="A6" s="11" t="s">
        <v>110</v>
      </c>
      <c r="B6" s="8">
        <v>0</v>
      </c>
      <c r="C6" s="8">
        <v>0</v>
      </c>
      <c r="D6" s="8">
        <v>0</v>
      </c>
    </row>
    <row r="7" spans="1:4" ht="15" thickBot="1" x14ac:dyDescent="0.35">
      <c r="A7" s="9" t="s">
        <v>105</v>
      </c>
      <c r="B7" s="6">
        <v>8</v>
      </c>
      <c r="C7" s="6">
        <v>5</v>
      </c>
      <c r="D7" s="6">
        <v>9</v>
      </c>
    </row>
    <row r="8" spans="1:4" ht="15" thickBot="1" x14ac:dyDescent="0.35">
      <c r="A8" s="44" t="s">
        <v>35</v>
      </c>
      <c r="B8" s="45">
        <f>SUM(B4:B7)</f>
        <v>11</v>
      </c>
      <c r="C8" s="45">
        <f t="shared" ref="C8:D8" si="0">SUM(C4:C7)</f>
        <v>11</v>
      </c>
      <c r="D8" s="45">
        <f t="shared" si="0"/>
        <v>18</v>
      </c>
    </row>
    <row r="9" spans="1:4" x14ac:dyDescent="0.3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8B17-D3FF-4EAC-AD5A-BA2AD75B94B6}">
  <sheetPr>
    <tabColor rgb="FF92D050"/>
  </sheetPr>
  <dimension ref="A1:F7"/>
  <sheetViews>
    <sheetView zoomScaleNormal="100" workbookViewId="0">
      <selection activeCell="A4" sqref="A4:XFD7"/>
    </sheetView>
  </sheetViews>
  <sheetFormatPr baseColWidth="10" defaultRowHeight="14.4" x14ac:dyDescent="0.3"/>
  <cols>
    <col min="1" max="1" width="10.44140625" customWidth="1"/>
    <col min="2" max="2" width="10.21875" customWidth="1"/>
    <col min="3" max="5" width="11.77734375" customWidth="1"/>
    <col min="6" max="14" width="4.5546875" bestFit="1" customWidth="1"/>
    <col min="15" max="15" width="5.5546875" customWidth="1"/>
  </cols>
  <sheetData>
    <row r="1" spans="1:6" x14ac:dyDescent="0.3">
      <c r="A1" s="4" t="s">
        <v>88</v>
      </c>
      <c r="B1" s="4"/>
      <c r="C1" s="4"/>
      <c r="D1" s="4"/>
      <c r="E1" s="4"/>
      <c r="F1" s="4"/>
    </row>
    <row r="2" spans="1:6" ht="15" thickBot="1" x14ac:dyDescent="0.35"/>
    <row r="3" spans="1:6" ht="29.4" thickBot="1" x14ac:dyDescent="0.35">
      <c r="A3" s="90" t="s">
        <v>36</v>
      </c>
      <c r="B3" s="91" t="s">
        <v>17</v>
      </c>
      <c r="C3" s="92" t="s">
        <v>143</v>
      </c>
      <c r="D3" s="92" t="s">
        <v>144</v>
      </c>
      <c r="E3" s="91" t="s">
        <v>145</v>
      </c>
    </row>
    <row r="4" spans="1:6" ht="15" thickBot="1" x14ac:dyDescent="0.35">
      <c r="A4" s="88">
        <v>1223</v>
      </c>
      <c r="B4" s="93" t="s">
        <v>38</v>
      </c>
      <c r="C4" s="89" t="s">
        <v>146</v>
      </c>
      <c r="D4" s="89" t="s">
        <v>147</v>
      </c>
      <c r="E4" s="89" t="s">
        <v>148</v>
      </c>
    </row>
    <row r="5" spans="1:6" ht="15" thickBot="1" x14ac:dyDescent="0.35">
      <c r="A5" s="88">
        <v>1223</v>
      </c>
      <c r="B5" s="93" t="s">
        <v>39</v>
      </c>
      <c r="C5" s="89" t="s">
        <v>149</v>
      </c>
      <c r="D5" s="89" t="s">
        <v>150</v>
      </c>
      <c r="E5" s="89" t="s">
        <v>151</v>
      </c>
    </row>
    <row r="6" spans="1:6" ht="15" thickBot="1" x14ac:dyDescent="0.35">
      <c r="A6" s="88">
        <v>1237</v>
      </c>
      <c r="B6" s="93" t="s">
        <v>38</v>
      </c>
      <c r="C6" s="89" t="s">
        <v>152</v>
      </c>
      <c r="D6" s="89" t="s">
        <v>153</v>
      </c>
      <c r="E6" s="89" t="s">
        <v>154</v>
      </c>
    </row>
    <row r="7" spans="1:6" ht="15" thickBot="1" x14ac:dyDescent="0.35">
      <c r="A7" s="88">
        <v>1237</v>
      </c>
      <c r="B7" s="93" t="s">
        <v>39</v>
      </c>
      <c r="C7" s="89" t="s">
        <v>155</v>
      </c>
      <c r="D7" s="89" t="s">
        <v>156</v>
      </c>
      <c r="E7" s="89" t="s">
        <v>157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DDCD8-466B-4933-A219-C212AAB93C12}">
  <sheetPr>
    <tabColor rgb="FF92D050"/>
  </sheetPr>
  <dimension ref="A1:D5"/>
  <sheetViews>
    <sheetView zoomScaleNormal="100" workbookViewId="0">
      <selection activeCell="A5" sqref="A5"/>
    </sheetView>
  </sheetViews>
  <sheetFormatPr baseColWidth="10" defaultRowHeight="14.4" x14ac:dyDescent="0.3"/>
  <cols>
    <col min="1" max="1" width="13.77734375" customWidth="1"/>
    <col min="2" max="2" width="38.5546875" bestFit="1" customWidth="1"/>
    <col min="3" max="3" width="21.77734375" bestFit="1" customWidth="1"/>
  </cols>
  <sheetData>
    <row r="1" spans="1:4" x14ac:dyDescent="0.3">
      <c r="A1" s="4" t="s">
        <v>89</v>
      </c>
      <c r="B1" s="4"/>
      <c r="C1" s="4"/>
      <c r="D1" s="4"/>
    </row>
    <row r="2" spans="1:4" ht="15" thickBot="1" x14ac:dyDescent="0.35"/>
    <row r="3" spans="1:4" x14ac:dyDescent="0.3">
      <c r="A3" s="30" t="s">
        <v>36</v>
      </c>
      <c r="B3" s="31" t="s">
        <v>90</v>
      </c>
    </row>
    <row r="4" spans="1:4" x14ac:dyDescent="0.3">
      <c r="A4" s="50">
        <f>'1'!A4</f>
        <v>1022</v>
      </c>
      <c r="B4" s="13" t="s">
        <v>223</v>
      </c>
    </row>
    <row r="5" spans="1:4" x14ac:dyDescent="0.3">
      <c r="A5" s="10" t="s">
        <v>220</v>
      </c>
      <c r="B5" s="13" t="s">
        <v>211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4"/>
  <sheetViews>
    <sheetView zoomScale="85" zoomScaleNormal="85" workbookViewId="0">
      <selection activeCell="E3" sqref="A3:E4"/>
    </sheetView>
  </sheetViews>
  <sheetFormatPr baseColWidth="10" defaultRowHeight="14.4" x14ac:dyDescent="0.3"/>
  <cols>
    <col min="2" max="2" width="11.44140625" customWidth="1"/>
    <col min="3" max="3" width="10.5546875" customWidth="1"/>
    <col min="4" max="4" width="10.44140625" customWidth="1"/>
    <col min="5" max="5" width="45" customWidth="1"/>
  </cols>
  <sheetData>
    <row r="1" spans="1:5" x14ac:dyDescent="0.3">
      <c r="A1" s="4" t="s">
        <v>94</v>
      </c>
      <c r="B1" s="4"/>
      <c r="C1" s="19"/>
      <c r="D1" s="4"/>
      <c r="E1" s="4"/>
    </row>
    <row r="2" spans="1:5" ht="15" thickBot="1" x14ac:dyDescent="0.35">
      <c r="C2" s="20"/>
    </row>
    <row r="3" spans="1:5" ht="28.8" x14ac:dyDescent="0.3">
      <c r="A3" s="107" t="s">
        <v>16</v>
      </c>
      <c r="B3" s="21" t="s">
        <v>91</v>
      </c>
      <c r="C3" s="21" t="s">
        <v>92</v>
      </c>
      <c r="D3" s="21" t="s">
        <v>49</v>
      </c>
      <c r="E3" s="22" t="s">
        <v>93</v>
      </c>
    </row>
    <row r="4" spans="1:5" x14ac:dyDescent="0.3">
      <c r="A4" s="49">
        <f>'1'!A4</f>
        <v>1022</v>
      </c>
      <c r="B4" s="49">
        <v>18</v>
      </c>
      <c r="C4" s="49">
        <v>18</v>
      </c>
      <c r="D4" s="49">
        <f>C4-B4</f>
        <v>0</v>
      </c>
      <c r="E4" s="94" t="s">
        <v>158</v>
      </c>
    </row>
  </sheetData>
  <conditionalFormatting sqref="D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workbookViewId="0"/>
  </sheetViews>
  <sheetFormatPr baseColWidth="10" defaultColWidth="10.77734375" defaultRowHeight="14.4" x14ac:dyDescent="0.3"/>
  <cols>
    <col min="1" max="1" width="7.5546875" style="37" customWidth="1"/>
    <col min="2" max="2" width="45.5546875" style="37" bestFit="1" customWidth="1"/>
    <col min="3" max="3" width="13.44140625" style="37" customWidth="1"/>
    <col min="4" max="16384" width="10.77734375" style="37"/>
  </cols>
  <sheetData>
    <row r="2" spans="1:3" ht="30" customHeight="1" x14ac:dyDescent="0.3">
      <c r="A2" s="46" t="s">
        <v>115</v>
      </c>
      <c r="B2" s="46" t="s">
        <v>97</v>
      </c>
      <c r="C2" s="46" t="s">
        <v>116</v>
      </c>
    </row>
    <row r="3" spans="1:3" x14ac:dyDescent="0.3">
      <c r="A3" s="47" t="s">
        <v>117</v>
      </c>
      <c r="B3" s="47" t="s">
        <v>118</v>
      </c>
      <c r="C3" s="40" t="s">
        <v>119</v>
      </c>
    </row>
    <row r="4" spans="1:3" x14ac:dyDescent="0.3">
      <c r="A4" s="47" t="s">
        <v>120</v>
      </c>
      <c r="B4" s="47" t="s">
        <v>87</v>
      </c>
      <c r="C4" s="40" t="s">
        <v>119</v>
      </c>
    </row>
    <row r="5" spans="1:3" x14ac:dyDescent="0.3">
      <c r="A5" s="47" t="s">
        <v>121</v>
      </c>
      <c r="B5" s="47" t="s">
        <v>122</v>
      </c>
      <c r="C5" s="40" t="s">
        <v>124</v>
      </c>
    </row>
    <row r="6" spans="1:3" x14ac:dyDescent="0.3">
      <c r="A6" s="47" t="s">
        <v>123</v>
      </c>
      <c r="B6" s="47" t="s">
        <v>98</v>
      </c>
      <c r="C6" s="40" t="s">
        <v>124</v>
      </c>
    </row>
    <row r="7" spans="1:3" x14ac:dyDescent="0.3">
      <c r="A7" s="47" t="s">
        <v>125</v>
      </c>
      <c r="B7" s="47" t="s">
        <v>99</v>
      </c>
      <c r="C7" s="40" t="s">
        <v>124</v>
      </c>
    </row>
    <row r="8" spans="1:3" x14ac:dyDescent="0.3">
      <c r="A8" s="47" t="s">
        <v>126</v>
      </c>
      <c r="B8" s="47" t="s">
        <v>127</v>
      </c>
      <c r="C8" s="40" t="s">
        <v>124</v>
      </c>
    </row>
    <row r="9" spans="1:3" x14ac:dyDescent="0.3">
      <c r="A9" s="47" t="s">
        <v>128</v>
      </c>
      <c r="B9" s="47" t="s">
        <v>129</v>
      </c>
      <c r="C9" s="40" t="s">
        <v>119</v>
      </c>
    </row>
    <row r="10" spans="1:3" x14ac:dyDescent="0.3">
      <c r="A10" s="47" t="s">
        <v>130</v>
      </c>
      <c r="B10" s="47" t="s">
        <v>100</v>
      </c>
      <c r="C10" s="40" t="s">
        <v>124</v>
      </c>
    </row>
    <row r="11" spans="1:3" x14ac:dyDescent="0.3">
      <c r="A11" s="47" t="s">
        <v>131</v>
      </c>
      <c r="B11" s="47" t="s">
        <v>101</v>
      </c>
      <c r="C11" s="40" t="s">
        <v>139</v>
      </c>
    </row>
    <row r="12" spans="1:3" x14ac:dyDescent="0.3">
      <c r="A12" s="47" t="s">
        <v>132</v>
      </c>
      <c r="B12" s="47" t="s">
        <v>102</v>
      </c>
      <c r="C12" s="40" t="s">
        <v>124</v>
      </c>
    </row>
    <row r="13" spans="1:3" x14ac:dyDescent="0.3">
      <c r="A13" s="47" t="s">
        <v>133</v>
      </c>
      <c r="B13" s="47" t="s">
        <v>103</v>
      </c>
      <c r="C13" s="40" t="s">
        <v>119</v>
      </c>
    </row>
    <row r="14" spans="1:3" x14ac:dyDescent="0.3">
      <c r="A14" s="47" t="s">
        <v>134</v>
      </c>
      <c r="B14" s="47" t="s">
        <v>104</v>
      </c>
      <c r="C14" s="40" t="s">
        <v>124</v>
      </c>
    </row>
    <row r="15" spans="1:3" x14ac:dyDescent="0.3">
      <c r="A15" s="47" t="s">
        <v>135</v>
      </c>
      <c r="B15" s="47" t="s">
        <v>136</v>
      </c>
      <c r="C15" s="40" t="s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FB04-4ED2-4B18-A34B-03DE0C22DCFB}">
  <sheetPr>
    <tabColor rgb="FF92D050"/>
  </sheetPr>
  <dimension ref="A1:G22"/>
  <sheetViews>
    <sheetView zoomScale="90" zoomScaleNormal="90" workbookViewId="0"/>
  </sheetViews>
  <sheetFormatPr baseColWidth="10" defaultColWidth="10.77734375" defaultRowHeight="14.4" x14ac:dyDescent="0.3"/>
  <cols>
    <col min="1" max="1" width="10.77734375" style="37"/>
    <col min="2" max="2" width="9.5546875" style="37" bestFit="1" customWidth="1"/>
    <col min="3" max="3" width="30.77734375" style="37" bestFit="1" customWidth="1"/>
    <col min="4" max="5" width="7.77734375" style="37" customWidth="1"/>
    <col min="6" max="16384" width="10.77734375" style="37"/>
  </cols>
  <sheetData>
    <row r="1" spans="1:7" x14ac:dyDescent="0.3">
      <c r="A1" s="42" t="s">
        <v>48</v>
      </c>
    </row>
    <row r="3" spans="1:7" x14ac:dyDescent="0.3">
      <c r="B3" s="124" t="s">
        <v>0</v>
      </c>
      <c r="C3" s="125"/>
      <c r="D3" s="128">
        <f>'1'!A4</f>
        <v>1022</v>
      </c>
      <c r="E3" s="129"/>
    </row>
    <row r="4" spans="1:7" x14ac:dyDescent="0.3">
      <c r="B4" s="126"/>
      <c r="C4" s="127"/>
      <c r="D4" s="38" t="s">
        <v>38</v>
      </c>
      <c r="E4" s="38" t="s">
        <v>39</v>
      </c>
    </row>
    <row r="5" spans="1:7" x14ac:dyDescent="0.3">
      <c r="B5" s="39" t="s">
        <v>1</v>
      </c>
      <c r="C5" s="39" t="s">
        <v>106</v>
      </c>
      <c r="D5" s="40">
        <v>18.829999999999998</v>
      </c>
      <c r="E5" s="40">
        <v>0</v>
      </c>
      <c r="F5"/>
      <c r="G5"/>
    </row>
    <row r="6" spans="1:7" x14ac:dyDescent="0.3">
      <c r="B6" s="39" t="s">
        <v>1</v>
      </c>
      <c r="C6" s="39" t="s">
        <v>107</v>
      </c>
      <c r="D6" s="40">
        <v>18.829999999999998</v>
      </c>
      <c r="E6" s="40">
        <v>0</v>
      </c>
    </row>
    <row r="7" spans="1:7" x14ac:dyDescent="0.3">
      <c r="B7" s="39" t="s">
        <v>2</v>
      </c>
      <c r="C7" s="39" t="s">
        <v>106</v>
      </c>
      <c r="D7" s="40">
        <v>20.91</v>
      </c>
      <c r="E7" s="40">
        <v>0</v>
      </c>
    </row>
    <row r="8" spans="1:7" x14ac:dyDescent="0.3">
      <c r="B8" s="39" t="s">
        <v>2</v>
      </c>
      <c r="C8" s="39" t="s">
        <v>107</v>
      </c>
      <c r="D8" s="40">
        <v>20.91</v>
      </c>
      <c r="E8" s="40">
        <v>0</v>
      </c>
    </row>
    <row r="9" spans="1:7" ht="5.0999999999999996" customHeight="1" x14ac:dyDescent="0.3"/>
    <row r="10" spans="1:7" x14ac:dyDescent="0.3">
      <c r="B10" s="39" t="s">
        <v>3</v>
      </c>
      <c r="C10" s="39" t="s">
        <v>106</v>
      </c>
      <c r="D10" s="41">
        <f t="shared" ref="D10:E10" si="0">IFERROR((D7-D5)/D5,0)</f>
        <v>0.11046202867764217</v>
      </c>
      <c r="E10" s="41">
        <f t="shared" si="0"/>
        <v>0</v>
      </c>
    </row>
    <row r="11" spans="1:7" x14ac:dyDescent="0.3">
      <c r="B11" s="39" t="s">
        <v>3</v>
      </c>
      <c r="C11" s="39" t="s">
        <v>107</v>
      </c>
      <c r="D11" s="41">
        <f t="shared" ref="D11:E11" si="1">IFERROR((D8-D6)/D6,0)</f>
        <v>0.11046202867764217</v>
      </c>
      <c r="E11" s="41">
        <f t="shared" si="1"/>
        <v>0</v>
      </c>
    </row>
    <row r="12" spans="1:7" ht="12.6" customHeight="1" x14ac:dyDescent="0.3"/>
    <row r="13" spans="1:7" x14ac:dyDescent="0.3">
      <c r="B13" s="39" t="s">
        <v>1</v>
      </c>
      <c r="C13" s="39" t="s">
        <v>108</v>
      </c>
      <c r="D13" s="130">
        <v>56753.62</v>
      </c>
      <c r="E13" s="131"/>
    </row>
    <row r="14" spans="1:7" x14ac:dyDescent="0.3">
      <c r="B14" s="39" t="s">
        <v>1</v>
      </c>
      <c r="C14" s="39" t="s">
        <v>4</v>
      </c>
      <c r="D14" s="130">
        <v>7230.72</v>
      </c>
      <c r="E14" s="131"/>
    </row>
    <row r="15" spans="1:7" x14ac:dyDescent="0.3">
      <c r="B15" s="39" t="s">
        <v>1</v>
      </c>
      <c r="C15" s="39" t="s">
        <v>5</v>
      </c>
      <c r="D15" s="130">
        <v>6477.52</v>
      </c>
      <c r="E15" s="131"/>
    </row>
    <row r="16" spans="1:7" x14ac:dyDescent="0.3">
      <c r="B16" s="39" t="s">
        <v>6</v>
      </c>
      <c r="C16" s="39" t="s">
        <v>108</v>
      </c>
      <c r="D16" s="130">
        <v>61242.5</v>
      </c>
      <c r="E16" s="131"/>
    </row>
    <row r="17" spans="2:5" x14ac:dyDescent="0.3">
      <c r="B17" s="39" t="s">
        <v>6</v>
      </c>
      <c r="C17" s="39" t="s">
        <v>4</v>
      </c>
      <c r="D17" s="130">
        <v>7795.52</v>
      </c>
      <c r="E17" s="131"/>
    </row>
    <row r="18" spans="2:5" x14ac:dyDescent="0.3">
      <c r="B18" s="39" t="s">
        <v>6</v>
      </c>
      <c r="C18" s="39" t="s">
        <v>5</v>
      </c>
      <c r="D18" s="130">
        <v>6978.16</v>
      </c>
      <c r="E18" s="131"/>
    </row>
    <row r="19" spans="2:5" ht="4.05" customHeight="1" x14ac:dyDescent="0.3"/>
    <row r="20" spans="2:5" x14ac:dyDescent="0.3">
      <c r="B20" s="39" t="s">
        <v>3</v>
      </c>
      <c r="C20" s="39" t="s">
        <v>108</v>
      </c>
      <c r="D20" s="132">
        <f t="shared" ref="D20" si="2">IFERROR((D16-D13)/D13,0)</f>
        <v>7.909416174686297E-2</v>
      </c>
      <c r="E20" s="132"/>
    </row>
    <row r="21" spans="2:5" x14ac:dyDescent="0.3">
      <c r="B21" s="39" t="s">
        <v>3</v>
      </c>
      <c r="C21" s="39" t="s">
        <v>4</v>
      </c>
      <c r="D21" s="132">
        <f t="shared" ref="D21:D22" si="3">IFERROR((D17-D14)/D14,0)</f>
        <v>7.8111170118605092E-2</v>
      </c>
      <c r="E21" s="132"/>
    </row>
    <row r="22" spans="2:5" x14ac:dyDescent="0.3">
      <c r="B22" s="39" t="s">
        <v>3</v>
      </c>
      <c r="C22" s="39" t="s">
        <v>5</v>
      </c>
      <c r="D22" s="132">
        <f t="shared" si="3"/>
        <v>7.7288838938359028E-2</v>
      </c>
      <c r="E22" s="132"/>
    </row>
  </sheetData>
  <mergeCells count="11">
    <mergeCell ref="D22:E22"/>
    <mergeCell ref="D16:E16"/>
    <mergeCell ref="D17:E17"/>
    <mergeCell ref="D18:E18"/>
    <mergeCell ref="D20:E20"/>
    <mergeCell ref="D21:E21"/>
    <mergeCell ref="B3:C4"/>
    <mergeCell ref="D3:E3"/>
    <mergeCell ref="D13:E13"/>
    <mergeCell ref="D14:E14"/>
    <mergeCell ref="D15:E15"/>
  </mergeCells>
  <conditionalFormatting sqref="D10:E11">
    <cfRule type="cellIs" dxfId="11" priority="1" operator="lessThan">
      <formula>0</formula>
    </cfRule>
    <cfRule type="cellIs" dxfId="10" priority="2" operator="greaterThan">
      <formula>0</formula>
    </cfRule>
  </conditionalFormatting>
  <conditionalFormatting sqref="D20:E22">
    <cfRule type="cellIs" dxfId="9" priority="3" operator="lessThan">
      <formula>0</formula>
    </cfRule>
    <cfRule type="cellIs" dxfId="8" priority="4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92D050"/>
  </sheetPr>
  <dimension ref="A1:O14"/>
  <sheetViews>
    <sheetView showGridLines="0" zoomScaleNormal="100" workbookViewId="0"/>
  </sheetViews>
  <sheetFormatPr baseColWidth="10" defaultRowHeight="14.4" x14ac:dyDescent="0.3"/>
  <cols>
    <col min="1" max="1" width="9.21875" customWidth="1"/>
    <col min="2" max="2" width="6.5546875" customWidth="1"/>
    <col min="3" max="3" width="8.21875" bestFit="1" customWidth="1"/>
    <col min="4" max="8" width="4.21875" customWidth="1"/>
    <col min="9" max="9" width="4.77734375" customWidth="1"/>
    <col min="10" max="15" width="5" customWidth="1"/>
    <col min="16" max="51" width="4.21875" bestFit="1" customWidth="1"/>
  </cols>
  <sheetData>
    <row r="1" spans="1:15" x14ac:dyDescent="0.3">
      <c r="A1" s="3" t="s">
        <v>51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x14ac:dyDescent="0.3">
      <c r="A2" s="23"/>
      <c r="B2" s="23"/>
      <c r="C2" s="23"/>
      <c r="D2" s="3"/>
      <c r="E2" s="3"/>
      <c r="F2" s="3"/>
      <c r="G2" s="3"/>
      <c r="H2" s="3"/>
      <c r="I2" s="3"/>
      <c r="J2" s="3"/>
      <c r="K2" s="3"/>
      <c r="L2" s="3"/>
      <c r="M2" s="24"/>
    </row>
    <row r="4" spans="1:15" ht="15" thickBot="1" x14ac:dyDescent="0.35">
      <c r="D4" s="120">
        <f>HOUR(D8-D7+"00:01:00")+MINUTE(D8-D7+"00:01:00")/60</f>
        <v>1</v>
      </c>
      <c r="E4" s="120">
        <f t="shared" ref="E4:O4" si="0">HOUR(E8-E7+"00:01:00")+MINUTE(E8-E7+"00:01:00")/60</f>
        <v>4.5</v>
      </c>
      <c r="F4" s="120">
        <f t="shared" si="0"/>
        <v>1</v>
      </c>
      <c r="G4" s="120">
        <f t="shared" si="0"/>
        <v>1.5</v>
      </c>
      <c r="H4" s="120">
        <f t="shared" si="0"/>
        <v>1.5</v>
      </c>
      <c r="I4" s="120">
        <f t="shared" si="0"/>
        <v>3</v>
      </c>
      <c r="J4" s="120">
        <f t="shared" si="0"/>
        <v>1.5</v>
      </c>
      <c r="K4" s="120">
        <f t="shared" si="0"/>
        <v>2.5</v>
      </c>
      <c r="L4" s="120">
        <f t="shared" si="0"/>
        <v>2</v>
      </c>
      <c r="M4" s="120">
        <f t="shared" si="0"/>
        <v>2</v>
      </c>
      <c r="N4" s="120">
        <f t="shared" si="0"/>
        <v>2.5</v>
      </c>
      <c r="O4" s="120">
        <f t="shared" si="0"/>
        <v>1</v>
      </c>
    </row>
    <row r="5" spans="1:15" ht="15" customHeight="1" thickBot="1" x14ac:dyDescent="0.35">
      <c r="A5" s="52"/>
      <c r="B5" s="52"/>
      <c r="C5" s="52"/>
      <c r="D5" s="133" t="s">
        <v>33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5"/>
    </row>
    <row r="6" spans="1:15" ht="39.6" thickBot="1" x14ac:dyDescent="0.35">
      <c r="A6" s="52"/>
      <c r="B6" s="52"/>
      <c r="C6" s="52"/>
      <c r="D6" s="53" t="s">
        <v>7</v>
      </c>
      <c r="E6" s="53" t="s">
        <v>8</v>
      </c>
      <c r="F6" s="54" t="s">
        <v>9</v>
      </c>
      <c r="G6" s="54" t="s">
        <v>10</v>
      </c>
      <c r="H6" s="54" t="s">
        <v>11</v>
      </c>
      <c r="I6" s="54" t="s">
        <v>12</v>
      </c>
      <c r="J6" s="54" t="s">
        <v>13</v>
      </c>
      <c r="K6" s="55" t="s">
        <v>14</v>
      </c>
      <c r="L6" s="55" t="s">
        <v>137</v>
      </c>
      <c r="M6" s="56" t="s">
        <v>138</v>
      </c>
      <c r="N6" s="56" t="s">
        <v>19</v>
      </c>
      <c r="O6" s="56" t="s">
        <v>15</v>
      </c>
    </row>
    <row r="7" spans="1:15" ht="15" thickBot="1" x14ac:dyDescent="0.35">
      <c r="A7" s="52"/>
      <c r="B7" s="52"/>
      <c r="C7" s="52"/>
      <c r="D7" s="57">
        <v>0</v>
      </c>
      <c r="E7" s="57">
        <v>4.1666666666666664E-2</v>
      </c>
      <c r="F7" s="58">
        <v>0.22916666666666499</v>
      </c>
      <c r="G7" s="58">
        <v>0.27083333333333098</v>
      </c>
      <c r="H7" s="58">
        <v>0.33333333333333298</v>
      </c>
      <c r="I7" s="58">
        <v>0.39583333333333298</v>
      </c>
      <c r="J7" s="58">
        <v>0.52083333333333304</v>
      </c>
      <c r="K7" s="58">
        <v>0.58333333333333304</v>
      </c>
      <c r="L7" s="58">
        <v>0.6875</v>
      </c>
      <c r="M7" s="59">
        <v>0.77083333333333304</v>
      </c>
      <c r="N7" s="59">
        <v>0.85416666666666596</v>
      </c>
      <c r="O7" s="59">
        <v>0.95833333333333304</v>
      </c>
    </row>
    <row r="8" spans="1:15" ht="25.2" thickBot="1" x14ac:dyDescent="0.35">
      <c r="A8" s="60" t="s">
        <v>0</v>
      </c>
      <c r="B8" s="61" t="s">
        <v>36</v>
      </c>
      <c r="C8" s="62" t="s">
        <v>17</v>
      </c>
      <c r="D8" s="57">
        <v>4.0972222222222222E-2</v>
      </c>
      <c r="E8" s="57">
        <v>0.22847222222222099</v>
      </c>
      <c r="F8" s="58">
        <v>0.27013888888888699</v>
      </c>
      <c r="G8" s="58">
        <v>0.33263888888888599</v>
      </c>
      <c r="H8" s="58">
        <v>0.39513888888888898</v>
      </c>
      <c r="I8" s="58">
        <v>0.52013888888888904</v>
      </c>
      <c r="J8" s="58">
        <v>0.58263888888888904</v>
      </c>
      <c r="K8" s="58">
        <v>0.686805555555556</v>
      </c>
      <c r="L8" s="58">
        <v>0.77013888888888904</v>
      </c>
      <c r="M8" s="59">
        <v>0.85347222222222197</v>
      </c>
      <c r="N8" s="59">
        <v>0.95763888888888904</v>
      </c>
      <c r="O8" s="59">
        <v>0.999305555555556</v>
      </c>
    </row>
    <row r="9" spans="1:15" x14ac:dyDescent="0.3">
      <c r="A9" s="138" t="s">
        <v>1</v>
      </c>
      <c r="B9" s="63">
        <f>'1'!$A$4</f>
        <v>1022</v>
      </c>
      <c r="C9" s="64" t="s">
        <v>40</v>
      </c>
      <c r="D9" s="65">
        <v>3</v>
      </c>
      <c r="E9" s="66">
        <v>4.2222222222222223</v>
      </c>
      <c r="F9" s="66">
        <v>8</v>
      </c>
      <c r="G9" s="66">
        <v>14.666666666666666</v>
      </c>
      <c r="H9" s="66">
        <v>14.666666666666666</v>
      </c>
      <c r="I9" s="66">
        <v>12.333333333333334</v>
      </c>
      <c r="J9" s="66">
        <v>12</v>
      </c>
      <c r="K9" s="66">
        <v>13.2</v>
      </c>
      <c r="L9" s="66">
        <v>13.5</v>
      </c>
      <c r="M9" s="66">
        <v>12</v>
      </c>
      <c r="N9" s="66">
        <v>8.4</v>
      </c>
      <c r="O9" s="82">
        <v>4</v>
      </c>
    </row>
    <row r="10" spans="1:15" x14ac:dyDescent="0.3">
      <c r="A10" s="136"/>
      <c r="B10" s="63">
        <f>'1'!$A$4</f>
        <v>1022</v>
      </c>
      <c r="C10" s="67" t="s">
        <v>39</v>
      </c>
      <c r="D10" s="68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122">
        <v>0</v>
      </c>
      <c r="O10" s="123">
        <v>0</v>
      </c>
    </row>
    <row r="11" spans="1:15" x14ac:dyDescent="0.3">
      <c r="A11" s="136" t="s">
        <v>2</v>
      </c>
      <c r="B11" s="63">
        <f>'1'!$A$4</f>
        <v>1022</v>
      </c>
      <c r="C11" s="67" t="s">
        <v>40</v>
      </c>
      <c r="D11" s="68">
        <v>3</v>
      </c>
      <c r="E11" s="69">
        <v>4.2222222222222223</v>
      </c>
      <c r="F11" s="69">
        <v>8</v>
      </c>
      <c r="G11" s="69">
        <v>14.666666666666666</v>
      </c>
      <c r="H11" s="69">
        <v>14.666666666666666</v>
      </c>
      <c r="I11" s="69">
        <v>11.666666666666666</v>
      </c>
      <c r="J11" s="69">
        <v>10</v>
      </c>
      <c r="K11" s="69">
        <v>13.2</v>
      </c>
      <c r="L11" s="69">
        <v>13.5</v>
      </c>
      <c r="M11" s="69">
        <v>10</v>
      </c>
      <c r="N11" s="69">
        <v>8.4</v>
      </c>
      <c r="O11" s="83">
        <v>4</v>
      </c>
    </row>
    <row r="12" spans="1:15" x14ac:dyDescent="0.3">
      <c r="A12" s="136"/>
      <c r="B12" s="63">
        <f>'1'!$A$4</f>
        <v>1022</v>
      </c>
      <c r="C12" s="67" t="s">
        <v>39</v>
      </c>
      <c r="D12" s="70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122">
        <v>0</v>
      </c>
      <c r="O12" s="123">
        <v>0</v>
      </c>
    </row>
    <row r="13" spans="1:15" x14ac:dyDescent="0.3">
      <c r="A13" s="136" t="s">
        <v>49</v>
      </c>
      <c r="B13" s="63">
        <f>'1'!$A$4</f>
        <v>1022</v>
      </c>
      <c r="C13" s="67" t="s">
        <v>40</v>
      </c>
      <c r="D13" s="70">
        <f>D11-D9</f>
        <v>0</v>
      </c>
      <c r="E13" s="71">
        <f t="shared" ref="E13:O14" si="1">E11-E9</f>
        <v>0</v>
      </c>
      <c r="F13" s="71">
        <f t="shared" si="1"/>
        <v>0</v>
      </c>
      <c r="G13" s="71">
        <f t="shared" si="1"/>
        <v>0</v>
      </c>
      <c r="H13" s="71">
        <f t="shared" si="1"/>
        <v>0</v>
      </c>
      <c r="I13" s="71">
        <f t="shared" si="1"/>
        <v>-0.66666666666666785</v>
      </c>
      <c r="J13" s="71">
        <f t="shared" si="1"/>
        <v>-2</v>
      </c>
      <c r="K13" s="71">
        <f t="shared" si="1"/>
        <v>0</v>
      </c>
      <c r="L13" s="71">
        <f t="shared" si="1"/>
        <v>0</v>
      </c>
      <c r="M13" s="71">
        <f t="shared" si="1"/>
        <v>-2</v>
      </c>
      <c r="N13" s="71">
        <f t="shared" si="1"/>
        <v>0</v>
      </c>
      <c r="O13" s="72">
        <f t="shared" si="1"/>
        <v>0</v>
      </c>
    </row>
    <row r="14" spans="1:15" ht="15" thickBot="1" x14ac:dyDescent="0.35">
      <c r="A14" s="137"/>
      <c r="B14" s="73">
        <f>'1'!$A$4</f>
        <v>1022</v>
      </c>
      <c r="C14" s="74" t="s">
        <v>39</v>
      </c>
      <c r="D14" s="121">
        <f>D12-D10</f>
        <v>0</v>
      </c>
      <c r="E14" s="75">
        <f t="shared" si="1"/>
        <v>0</v>
      </c>
      <c r="F14" s="75">
        <f t="shared" si="1"/>
        <v>0</v>
      </c>
      <c r="G14" s="75">
        <f t="shared" si="1"/>
        <v>0</v>
      </c>
      <c r="H14" s="75">
        <f t="shared" si="1"/>
        <v>0</v>
      </c>
      <c r="I14" s="75">
        <f t="shared" si="1"/>
        <v>0</v>
      </c>
      <c r="J14" s="75">
        <f t="shared" si="1"/>
        <v>0</v>
      </c>
      <c r="K14" s="75">
        <f t="shared" si="1"/>
        <v>0</v>
      </c>
      <c r="L14" s="75">
        <f t="shared" si="1"/>
        <v>0</v>
      </c>
      <c r="M14" s="75">
        <f t="shared" si="1"/>
        <v>0</v>
      </c>
      <c r="N14" s="75">
        <f t="shared" si="1"/>
        <v>0</v>
      </c>
      <c r="O14" s="76">
        <f t="shared" si="1"/>
        <v>0</v>
      </c>
    </row>
  </sheetData>
  <mergeCells count="4">
    <mergeCell ref="D5:O5"/>
    <mergeCell ref="A11:A12"/>
    <mergeCell ref="A13:A14"/>
    <mergeCell ref="A9:A10"/>
  </mergeCells>
  <conditionalFormatting sqref="D13:O14">
    <cfRule type="cellIs" dxfId="7" priority="17" operator="lessThan">
      <formula>0</formula>
    </cfRule>
    <cfRule type="cellIs" dxfId="6" priority="18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5BEC2-F4F2-483C-AE8B-C1BF4AC2319A}">
  <sheetPr>
    <tabColor rgb="FF92D050"/>
  </sheetPr>
  <dimension ref="A1:O14"/>
  <sheetViews>
    <sheetView showGridLines="0" zoomScaleNormal="100" workbookViewId="0">
      <selection activeCell="D5" sqref="A5:O14"/>
    </sheetView>
  </sheetViews>
  <sheetFormatPr baseColWidth="10" defaultRowHeight="14.4" x14ac:dyDescent="0.3"/>
  <cols>
    <col min="1" max="1" width="9.21875" customWidth="1"/>
    <col min="2" max="2" width="6.5546875" customWidth="1"/>
    <col min="3" max="3" width="6.77734375" customWidth="1"/>
    <col min="4" max="6" width="4.44140625" customWidth="1"/>
    <col min="7" max="13" width="5.21875" bestFit="1" customWidth="1"/>
    <col min="14" max="15" width="4.44140625" customWidth="1"/>
    <col min="16" max="51" width="4.21875" bestFit="1" customWidth="1"/>
  </cols>
  <sheetData>
    <row r="1" spans="1:15" x14ac:dyDescent="0.3">
      <c r="A1" s="3" t="s">
        <v>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x14ac:dyDescent="0.3">
      <c r="A2" s="23"/>
      <c r="B2" s="23"/>
      <c r="C2" s="23"/>
      <c r="D2" s="3"/>
      <c r="E2" s="3"/>
      <c r="F2" s="3"/>
      <c r="G2" s="3"/>
      <c r="H2" s="3"/>
      <c r="I2" s="3"/>
      <c r="J2" s="3"/>
      <c r="K2" s="3"/>
      <c r="L2" s="3"/>
      <c r="M2" s="24"/>
    </row>
    <row r="4" spans="1:15" ht="15" thickBot="1" x14ac:dyDescent="0.35"/>
    <row r="5" spans="1:15" ht="15" customHeight="1" thickBot="1" x14ac:dyDescent="0.35">
      <c r="A5" s="52"/>
      <c r="B5" s="52"/>
      <c r="C5" s="52"/>
      <c r="D5" s="133" t="s">
        <v>33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5"/>
    </row>
    <row r="6" spans="1:15" ht="39.6" thickBot="1" x14ac:dyDescent="0.35">
      <c r="A6" s="52"/>
      <c r="B6" s="52"/>
      <c r="C6" s="52"/>
      <c r="D6" s="53" t="s">
        <v>7</v>
      </c>
      <c r="E6" s="53" t="s">
        <v>8</v>
      </c>
      <c r="F6" s="54" t="s">
        <v>9</v>
      </c>
      <c r="G6" s="54" t="s">
        <v>10</v>
      </c>
      <c r="H6" s="54" t="s">
        <v>11</v>
      </c>
      <c r="I6" s="54" t="s">
        <v>12</v>
      </c>
      <c r="J6" s="54" t="s">
        <v>13</v>
      </c>
      <c r="K6" s="55" t="s">
        <v>14</v>
      </c>
      <c r="L6" s="55" t="s">
        <v>137</v>
      </c>
      <c r="M6" s="56" t="s">
        <v>138</v>
      </c>
      <c r="N6" s="56" t="s">
        <v>19</v>
      </c>
      <c r="O6" s="56" t="s">
        <v>15</v>
      </c>
    </row>
    <row r="7" spans="1:15" ht="15" thickBot="1" x14ac:dyDescent="0.35">
      <c r="A7" s="52"/>
      <c r="B7" s="52"/>
      <c r="C7" s="52"/>
      <c r="D7" s="57">
        <v>0</v>
      </c>
      <c r="E7" s="57">
        <v>4.1666666666666664E-2</v>
      </c>
      <c r="F7" s="58">
        <v>0.22916666666666499</v>
      </c>
      <c r="G7" s="58">
        <v>0.27083333333333098</v>
      </c>
      <c r="H7" s="58">
        <v>0.33333333333333298</v>
      </c>
      <c r="I7" s="58">
        <v>0.39583333333333298</v>
      </c>
      <c r="J7" s="58">
        <v>0.52083333333333304</v>
      </c>
      <c r="K7" s="58">
        <v>0.58333333333333304</v>
      </c>
      <c r="L7" s="58">
        <v>0.6875</v>
      </c>
      <c r="M7" s="59">
        <v>0.77083333333333304</v>
      </c>
      <c r="N7" s="59">
        <v>0.85416666666666596</v>
      </c>
      <c r="O7" s="59">
        <v>0.95833333333333304</v>
      </c>
    </row>
    <row r="8" spans="1:15" ht="25.2" thickBot="1" x14ac:dyDescent="0.35">
      <c r="A8" s="79" t="s">
        <v>0</v>
      </c>
      <c r="B8" s="61" t="s">
        <v>36</v>
      </c>
      <c r="C8" s="80" t="s">
        <v>17</v>
      </c>
      <c r="D8" s="57">
        <v>4.0972222222222222E-2</v>
      </c>
      <c r="E8" s="57">
        <v>0.22847222222222099</v>
      </c>
      <c r="F8" s="58">
        <v>0.27013888888888699</v>
      </c>
      <c r="G8" s="58">
        <v>0.33263888888888599</v>
      </c>
      <c r="H8" s="58">
        <v>0.39513888888888898</v>
      </c>
      <c r="I8" s="58">
        <v>0.52013888888888904</v>
      </c>
      <c r="J8" s="58">
        <v>0.58263888888888904</v>
      </c>
      <c r="K8" s="58">
        <v>0.686805555555556</v>
      </c>
      <c r="L8" s="58">
        <v>0.77013888888888904</v>
      </c>
      <c r="M8" s="59">
        <v>0.85347222222222197</v>
      </c>
      <c r="N8" s="59">
        <v>0.95763888888888904</v>
      </c>
      <c r="O8" s="59">
        <v>0.999305555555556</v>
      </c>
    </row>
    <row r="9" spans="1:15" x14ac:dyDescent="0.3">
      <c r="A9" s="138" t="s">
        <v>1</v>
      </c>
      <c r="B9" s="81">
        <f>'1'!$A$4</f>
        <v>1022</v>
      </c>
      <c r="C9" s="64" t="s">
        <v>40</v>
      </c>
      <c r="D9" s="66">
        <f>'7'!D9*90</f>
        <v>270</v>
      </c>
      <c r="E9" s="66">
        <f>'7'!E9*90</f>
        <v>380</v>
      </c>
      <c r="F9" s="66">
        <f>'7'!F9*90</f>
        <v>720</v>
      </c>
      <c r="G9" s="66">
        <f>'7'!G9*90</f>
        <v>1320</v>
      </c>
      <c r="H9" s="66">
        <f>'7'!H9*90</f>
        <v>1320</v>
      </c>
      <c r="I9" s="66">
        <f>'7'!I9*90</f>
        <v>1110</v>
      </c>
      <c r="J9" s="66">
        <f>'7'!J9*90</f>
        <v>1080</v>
      </c>
      <c r="K9" s="66">
        <f>'7'!K9*90</f>
        <v>1188</v>
      </c>
      <c r="L9" s="66">
        <f>'7'!L9*90</f>
        <v>1215</v>
      </c>
      <c r="M9" s="66">
        <f>'7'!M9*90</f>
        <v>1080</v>
      </c>
      <c r="N9" s="66">
        <f>'7'!N9*90</f>
        <v>756</v>
      </c>
      <c r="O9" s="82">
        <f>'7'!O9*90</f>
        <v>360</v>
      </c>
    </row>
    <row r="10" spans="1:15" x14ac:dyDescent="0.3">
      <c r="A10" s="136"/>
      <c r="B10" s="63">
        <f>'1'!$A$4</f>
        <v>1022</v>
      </c>
      <c r="C10" s="67" t="s">
        <v>39</v>
      </c>
      <c r="D10" s="69">
        <f>'7'!D10*90</f>
        <v>0</v>
      </c>
      <c r="E10" s="69">
        <f>'7'!E10*90</f>
        <v>0</v>
      </c>
      <c r="F10" s="69">
        <f>'7'!F10*90</f>
        <v>0</v>
      </c>
      <c r="G10" s="69">
        <f>'7'!G10*90</f>
        <v>0</v>
      </c>
      <c r="H10" s="69">
        <f>'7'!H10*90</f>
        <v>0</v>
      </c>
      <c r="I10" s="69">
        <f>'7'!I10*90</f>
        <v>0</v>
      </c>
      <c r="J10" s="69">
        <f>'7'!J10*90</f>
        <v>0</v>
      </c>
      <c r="K10" s="69">
        <f>'7'!K10*90</f>
        <v>0</v>
      </c>
      <c r="L10" s="69">
        <f>'7'!L10*90</f>
        <v>0</v>
      </c>
      <c r="M10" s="69">
        <f>'7'!M10*90</f>
        <v>0</v>
      </c>
      <c r="N10" s="69">
        <f>'7'!N10*90</f>
        <v>0</v>
      </c>
      <c r="O10" s="83">
        <f>'7'!O10*90</f>
        <v>0</v>
      </c>
    </row>
    <row r="11" spans="1:15" x14ac:dyDescent="0.3">
      <c r="A11" s="136" t="s">
        <v>2</v>
      </c>
      <c r="B11" s="63">
        <f>'1'!$A$4</f>
        <v>1022</v>
      </c>
      <c r="C11" s="67" t="s">
        <v>40</v>
      </c>
      <c r="D11" s="69">
        <f>'7'!D11*90</f>
        <v>270</v>
      </c>
      <c r="E11" s="69">
        <f>'7'!E11*90</f>
        <v>380</v>
      </c>
      <c r="F11" s="69">
        <f>'7'!F11*90</f>
        <v>720</v>
      </c>
      <c r="G11" s="69">
        <f>'7'!G11*90</f>
        <v>1320</v>
      </c>
      <c r="H11" s="69">
        <f>'7'!H11*90</f>
        <v>1320</v>
      </c>
      <c r="I11" s="69">
        <f>'7'!I11*90</f>
        <v>1050</v>
      </c>
      <c r="J11" s="69">
        <f>'7'!J11*90</f>
        <v>900</v>
      </c>
      <c r="K11" s="69">
        <f>'7'!K11*90</f>
        <v>1188</v>
      </c>
      <c r="L11" s="69">
        <f>'7'!L11*90</f>
        <v>1215</v>
      </c>
      <c r="M11" s="69">
        <f>'7'!M11*90</f>
        <v>900</v>
      </c>
      <c r="N11" s="69">
        <f>'7'!N11*90</f>
        <v>756</v>
      </c>
      <c r="O11" s="83">
        <f>'7'!O11*90</f>
        <v>360</v>
      </c>
    </row>
    <row r="12" spans="1:15" x14ac:dyDescent="0.3">
      <c r="A12" s="136"/>
      <c r="B12" s="63">
        <f>'1'!$A$4</f>
        <v>1022</v>
      </c>
      <c r="C12" s="67" t="s">
        <v>39</v>
      </c>
      <c r="D12" s="69">
        <f>'7'!D12*90</f>
        <v>0</v>
      </c>
      <c r="E12" s="69">
        <f>'7'!E12*90</f>
        <v>0</v>
      </c>
      <c r="F12" s="69">
        <f>'7'!F12*90</f>
        <v>0</v>
      </c>
      <c r="G12" s="69">
        <f>'7'!G12*90</f>
        <v>0</v>
      </c>
      <c r="H12" s="69">
        <f>'7'!H12*90</f>
        <v>0</v>
      </c>
      <c r="I12" s="69">
        <f>'7'!I12*90</f>
        <v>0</v>
      </c>
      <c r="J12" s="69">
        <f>'7'!J12*90</f>
        <v>0</v>
      </c>
      <c r="K12" s="69">
        <f>'7'!K12*90</f>
        <v>0</v>
      </c>
      <c r="L12" s="69">
        <f>'7'!L12*90</f>
        <v>0</v>
      </c>
      <c r="M12" s="69">
        <f>'7'!M12*90</f>
        <v>0</v>
      </c>
      <c r="N12" s="69">
        <f>'7'!N12*90</f>
        <v>0</v>
      </c>
      <c r="O12" s="83">
        <f>'7'!O12*90</f>
        <v>0</v>
      </c>
    </row>
    <row r="13" spans="1:15" x14ac:dyDescent="0.3">
      <c r="A13" s="136" t="s">
        <v>49</v>
      </c>
      <c r="B13" s="63">
        <f>'1'!$A$4</f>
        <v>1022</v>
      </c>
      <c r="C13" s="67" t="s">
        <v>40</v>
      </c>
      <c r="D13" s="71">
        <f>D11-D9</f>
        <v>0</v>
      </c>
      <c r="E13" s="71">
        <f t="shared" ref="E13:O14" si="0">E11-E9</f>
        <v>0</v>
      </c>
      <c r="F13" s="71">
        <f t="shared" si="0"/>
        <v>0</v>
      </c>
      <c r="G13" s="71">
        <f t="shared" si="0"/>
        <v>0</v>
      </c>
      <c r="H13" s="71">
        <f t="shared" si="0"/>
        <v>0</v>
      </c>
      <c r="I13" s="71">
        <f t="shared" si="0"/>
        <v>-60</v>
      </c>
      <c r="J13" s="71">
        <f t="shared" si="0"/>
        <v>-180</v>
      </c>
      <c r="K13" s="71">
        <f t="shared" si="0"/>
        <v>0</v>
      </c>
      <c r="L13" s="71">
        <f t="shared" si="0"/>
        <v>0</v>
      </c>
      <c r="M13" s="71">
        <f t="shared" si="0"/>
        <v>-180</v>
      </c>
      <c r="N13" s="71">
        <f t="shared" si="0"/>
        <v>0</v>
      </c>
      <c r="O13" s="72">
        <f t="shared" si="0"/>
        <v>0</v>
      </c>
    </row>
    <row r="14" spans="1:15" ht="15" thickBot="1" x14ac:dyDescent="0.35">
      <c r="A14" s="137"/>
      <c r="B14" s="73">
        <f>'1'!$A$4</f>
        <v>1022</v>
      </c>
      <c r="C14" s="74" t="s">
        <v>39</v>
      </c>
      <c r="D14" s="75">
        <f>D12-D10</f>
        <v>0</v>
      </c>
      <c r="E14" s="75">
        <f t="shared" si="0"/>
        <v>0</v>
      </c>
      <c r="F14" s="75">
        <f t="shared" si="0"/>
        <v>0</v>
      </c>
      <c r="G14" s="75">
        <f t="shared" si="0"/>
        <v>0</v>
      </c>
      <c r="H14" s="75">
        <f t="shared" si="0"/>
        <v>0</v>
      </c>
      <c r="I14" s="75">
        <f t="shared" si="0"/>
        <v>0</v>
      </c>
      <c r="J14" s="75">
        <f t="shared" si="0"/>
        <v>0</v>
      </c>
      <c r="K14" s="75">
        <f t="shared" si="0"/>
        <v>0</v>
      </c>
      <c r="L14" s="75">
        <f t="shared" si="0"/>
        <v>0</v>
      </c>
      <c r="M14" s="75">
        <f t="shared" si="0"/>
        <v>0</v>
      </c>
      <c r="N14" s="75">
        <f t="shared" si="0"/>
        <v>0</v>
      </c>
      <c r="O14" s="76">
        <f t="shared" si="0"/>
        <v>0</v>
      </c>
    </row>
  </sheetData>
  <mergeCells count="4">
    <mergeCell ref="D5:O5"/>
    <mergeCell ref="A9:A10"/>
    <mergeCell ref="A11:A12"/>
    <mergeCell ref="A13:A14"/>
  </mergeCells>
  <conditionalFormatting sqref="D13:O14">
    <cfRule type="cellIs" dxfId="5" priority="5" operator="lessThan">
      <formula>0</formula>
    </cfRule>
    <cfRule type="cellIs" dxfId="4" priority="6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92D050"/>
  </sheetPr>
  <dimension ref="A1:B5"/>
  <sheetViews>
    <sheetView zoomScaleNormal="100" workbookViewId="0">
      <selection activeCell="A3" sqref="A3:B5"/>
    </sheetView>
  </sheetViews>
  <sheetFormatPr baseColWidth="10" defaultRowHeight="14.4" x14ac:dyDescent="0.3"/>
  <cols>
    <col min="2" max="2" width="13.5546875" customWidth="1"/>
  </cols>
  <sheetData>
    <row r="1" spans="1:2" x14ac:dyDescent="0.3">
      <c r="A1" s="4" t="s">
        <v>96</v>
      </c>
      <c r="B1" s="4"/>
    </row>
    <row r="3" spans="1:2" x14ac:dyDescent="0.3">
      <c r="A3" s="48" t="s">
        <v>36</v>
      </c>
      <c r="B3" s="48" t="s">
        <v>95</v>
      </c>
    </row>
    <row r="4" spans="1:2" x14ac:dyDescent="0.3">
      <c r="A4" s="13">
        <f>'1'!A4</f>
        <v>1022</v>
      </c>
      <c r="B4" s="13" t="s">
        <v>141</v>
      </c>
    </row>
    <row r="5" spans="1:2" x14ac:dyDescent="0.3">
      <c r="A5" s="13" t="str">
        <f>'1'!A5</f>
        <v>1001c</v>
      </c>
      <c r="B5" s="13" t="s">
        <v>141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92D050"/>
  </sheetPr>
  <dimension ref="A1:N10"/>
  <sheetViews>
    <sheetView zoomScaleNormal="100" workbookViewId="0">
      <selection activeCell="C4" sqref="A4:N10"/>
    </sheetView>
  </sheetViews>
  <sheetFormatPr baseColWidth="10" defaultRowHeight="14.4" x14ac:dyDescent="0.3"/>
  <cols>
    <col min="1" max="1" width="12.77734375" customWidth="1"/>
    <col min="2" max="2" width="10.5546875" customWidth="1"/>
    <col min="3" max="6" width="5.77734375" bestFit="1" customWidth="1"/>
    <col min="7" max="10" width="6.44140625" bestFit="1" customWidth="1"/>
    <col min="11" max="13" width="6.77734375" bestFit="1" customWidth="1"/>
    <col min="14" max="17" width="5.77734375" bestFit="1" customWidth="1"/>
    <col min="18" max="18" width="6" bestFit="1" customWidth="1"/>
    <col min="19" max="20" width="6.44140625" bestFit="1" customWidth="1"/>
    <col min="21" max="22" width="6.77734375" bestFit="1" customWidth="1"/>
    <col min="23" max="25" width="5.77734375" bestFit="1" customWidth="1"/>
    <col min="26" max="27" width="6.44140625" bestFit="1" customWidth="1"/>
    <col min="28" max="30" width="6.77734375" bestFit="1" customWidth="1"/>
  </cols>
  <sheetData>
    <row r="1" spans="1:14" x14ac:dyDescent="0.3">
      <c r="A1" s="3" t="s">
        <v>52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3" spans="1:14" ht="15" thickBot="1" x14ac:dyDescent="0.35"/>
    <row r="4" spans="1:14" ht="15" customHeight="1" thickBot="1" x14ac:dyDescent="0.35">
      <c r="C4" s="139" t="s">
        <v>33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1"/>
    </row>
    <row r="5" spans="1:14" ht="39.6" thickBot="1" x14ac:dyDescent="0.35">
      <c r="C5" s="53" t="s">
        <v>7</v>
      </c>
      <c r="D5" s="53" t="s">
        <v>8</v>
      </c>
      <c r="E5" s="54" t="s">
        <v>9</v>
      </c>
      <c r="F5" s="54" t="s">
        <v>10</v>
      </c>
      <c r="G5" s="54" t="s">
        <v>11</v>
      </c>
      <c r="H5" s="54" t="s">
        <v>12</v>
      </c>
      <c r="I5" s="54" t="s">
        <v>13</v>
      </c>
      <c r="J5" s="55" t="s">
        <v>14</v>
      </c>
      <c r="K5" s="55" t="s">
        <v>137</v>
      </c>
      <c r="L5" s="56" t="s">
        <v>138</v>
      </c>
      <c r="M5" s="56" t="s">
        <v>19</v>
      </c>
      <c r="N5" s="56" t="s">
        <v>15</v>
      </c>
    </row>
    <row r="6" spans="1:14" ht="15" thickBot="1" x14ac:dyDescent="0.35">
      <c r="C6" s="57">
        <v>0</v>
      </c>
      <c r="D6" s="57">
        <v>4.1666666666666664E-2</v>
      </c>
      <c r="E6" s="58">
        <v>0.22916666666666499</v>
      </c>
      <c r="F6" s="58">
        <v>0.27083333333333098</v>
      </c>
      <c r="G6" s="58">
        <v>0.33333333333333298</v>
      </c>
      <c r="H6" s="58">
        <v>0.39583333333333298</v>
      </c>
      <c r="I6" s="58">
        <v>0.52083333333333304</v>
      </c>
      <c r="J6" s="58">
        <v>0.58333333333333304</v>
      </c>
      <c r="K6" s="58">
        <v>0.6875</v>
      </c>
      <c r="L6" s="59">
        <v>0.77083333333333304</v>
      </c>
      <c r="M6" s="59">
        <v>0.85416666666666596</v>
      </c>
      <c r="N6" s="59">
        <v>0.95833333333333304</v>
      </c>
    </row>
    <row r="7" spans="1:14" ht="15" thickBot="1" x14ac:dyDescent="0.35">
      <c r="A7" s="32" t="s">
        <v>0</v>
      </c>
      <c r="B7" s="33" t="s">
        <v>36</v>
      </c>
      <c r="C7" s="57">
        <v>4.0972222222222222E-2</v>
      </c>
      <c r="D7" s="57">
        <v>0.22847222222222099</v>
      </c>
      <c r="E7" s="58">
        <v>0.27013888888888699</v>
      </c>
      <c r="F7" s="58">
        <v>0.33263888888888599</v>
      </c>
      <c r="G7" s="58">
        <v>0.39513888888888898</v>
      </c>
      <c r="H7" s="58">
        <v>0.52013888888888904</v>
      </c>
      <c r="I7" s="58">
        <v>0.58263888888888904</v>
      </c>
      <c r="J7" s="58">
        <v>0.686805555555556</v>
      </c>
      <c r="K7" s="58">
        <v>0.77013888888888904</v>
      </c>
      <c r="L7" s="59">
        <v>0.85347222222222197</v>
      </c>
      <c r="M7" s="59">
        <v>0.95763888888888904</v>
      </c>
      <c r="N7" s="59">
        <v>0.999305555555556</v>
      </c>
    </row>
    <row r="8" spans="1:14" x14ac:dyDescent="0.3">
      <c r="A8" s="34" t="s">
        <v>1</v>
      </c>
      <c r="B8" s="51">
        <v>1022</v>
      </c>
      <c r="C8" s="84">
        <v>6</v>
      </c>
      <c r="D8" s="109">
        <v>5</v>
      </c>
      <c r="E8" s="109">
        <v>12</v>
      </c>
      <c r="F8" s="109">
        <v>15</v>
      </c>
      <c r="G8" s="109">
        <v>18</v>
      </c>
      <c r="H8" s="109">
        <v>18</v>
      </c>
      <c r="I8" s="109">
        <v>14</v>
      </c>
      <c r="J8" s="109">
        <v>15</v>
      </c>
      <c r="K8" s="109">
        <v>17</v>
      </c>
      <c r="L8" s="109">
        <v>16</v>
      </c>
      <c r="M8" s="109">
        <v>15</v>
      </c>
      <c r="N8" s="112">
        <v>8</v>
      </c>
    </row>
    <row r="9" spans="1:14" x14ac:dyDescent="0.3">
      <c r="A9" s="35" t="s">
        <v>2</v>
      </c>
      <c r="B9" s="77">
        <v>1022</v>
      </c>
      <c r="C9" s="85">
        <v>6</v>
      </c>
      <c r="D9" s="108">
        <v>5</v>
      </c>
      <c r="E9" s="108">
        <v>12</v>
      </c>
      <c r="F9" s="108">
        <v>15</v>
      </c>
      <c r="G9" s="108">
        <v>18</v>
      </c>
      <c r="H9" s="108">
        <v>18</v>
      </c>
      <c r="I9" s="108">
        <v>14</v>
      </c>
      <c r="J9" s="108">
        <v>15</v>
      </c>
      <c r="K9" s="108">
        <v>17</v>
      </c>
      <c r="L9" s="108">
        <v>16</v>
      </c>
      <c r="M9" s="108">
        <v>15</v>
      </c>
      <c r="N9" s="111">
        <v>8</v>
      </c>
    </row>
    <row r="10" spans="1:14" ht="15" thickBot="1" x14ac:dyDescent="0.35">
      <c r="A10" s="36" t="s">
        <v>49</v>
      </c>
      <c r="B10" s="78">
        <v>1022</v>
      </c>
      <c r="C10" s="86">
        <f t="shared" ref="C10" si="0">C9-C8</f>
        <v>0</v>
      </c>
      <c r="D10" s="110">
        <f t="shared" ref="D10" si="1">D9-D8</f>
        <v>0</v>
      </c>
      <c r="E10" s="110">
        <f t="shared" ref="E10" si="2">E9-E8</f>
        <v>0</v>
      </c>
      <c r="F10" s="110">
        <f t="shared" ref="F10" si="3">F9-F8</f>
        <v>0</v>
      </c>
      <c r="G10" s="110">
        <f t="shared" ref="G10" si="4">G9-G8</f>
        <v>0</v>
      </c>
      <c r="H10" s="110">
        <f t="shared" ref="H10" si="5">H9-H8</f>
        <v>0</v>
      </c>
      <c r="I10" s="110">
        <f t="shared" ref="I10:N10" si="6">I9-I8</f>
        <v>0</v>
      </c>
      <c r="J10" s="110">
        <f t="shared" si="6"/>
        <v>0</v>
      </c>
      <c r="K10" s="110">
        <f t="shared" si="6"/>
        <v>0</v>
      </c>
      <c r="L10" s="110">
        <f t="shared" si="6"/>
        <v>0</v>
      </c>
      <c r="M10" s="110">
        <f t="shared" si="6"/>
        <v>0</v>
      </c>
      <c r="N10" s="113">
        <f t="shared" si="6"/>
        <v>0</v>
      </c>
    </row>
  </sheetData>
  <mergeCells count="1">
    <mergeCell ref="C4:N4"/>
  </mergeCells>
  <phoneticPr fontId="13" type="noConversion"/>
  <conditionalFormatting sqref="C10:N10">
    <cfRule type="cellIs" dxfId="3" priority="41" operator="lessThan">
      <formula>0</formula>
    </cfRule>
    <cfRule type="cellIs" dxfId="2" priority="42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I6"/>
  <sheetViews>
    <sheetView zoomScale="85" zoomScaleNormal="85" workbookViewId="0"/>
  </sheetViews>
  <sheetFormatPr baseColWidth="10" defaultRowHeight="14.4" x14ac:dyDescent="0.3"/>
  <cols>
    <col min="1" max="1" width="13.77734375" customWidth="1"/>
    <col min="3" max="3" width="11" customWidth="1"/>
    <col min="4" max="6" width="9.5546875" customWidth="1"/>
    <col min="7" max="7" width="9.21875" customWidth="1"/>
    <col min="8" max="8" width="8.77734375" customWidth="1"/>
    <col min="9" max="9" width="9.44140625" customWidth="1"/>
    <col min="10" max="15" width="6.21875" customWidth="1"/>
  </cols>
  <sheetData>
    <row r="1" spans="1:9" ht="15" customHeight="1" x14ac:dyDescent="0.3">
      <c r="A1" s="4" t="s">
        <v>53</v>
      </c>
      <c r="G1" s="87"/>
    </row>
    <row r="2" spans="1:9" ht="15" customHeight="1" thickBot="1" x14ac:dyDescent="0.35">
      <c r="A2" s="4"/>
      <c r="G2" s="87"/>
    </row>
    <row r="3" spans="1:9" ht="14.55" customHeight="1" x14ac:dyDescent="0.3">
      <c r="A3" s="152" t="s">
        <v>18</v>
      </c>
      <c r="B3" s="146" t="s">
        <v>36</v>
      </c>
      <c r="C3" s="146" t="s">
        <v>17</v>
      </c>
      <c r="D3" s="150" t="s">
        <v>212</v>
      </c>
      <c r="E3" s="150" t="s">
        <v>213</v>
      </c>
      <c r="F3" s="150" t="s">
        <v>214</v>
      </c>
      <c r="G3" s="146" t="s">
        <v>215</v>
      </c>
      <c r="H3" s="146" t="s">
        <v>216</v>
      </c>
      <c r="I3" s="148" t="s">
        <v>217</v>
      </c>
    </row>
    <row r="4" spans="1:9" ht="15" thickBot="1" x14ac:dyDescent="0.35">
      <c r="A4" s="153"/>
      <c r="B4" s="147"/>
      <c r="C4" s="147"/>
      <c r="D4" s="151"/>
      <c r="E4" s="151"/>
      <c r="F4" s="151"/>
      <c r="G4" s="147"/>
      <c r="H4" s="147"/>
      <c r="I4" s="149"/>
    </row>
    <row r="5" spans="1:9" x14ac:dyDescent="0.3">
      <c r="A5" s="142" t="s">
        <v>142</v>
      </c>
      <c r="B5" s="144">
        <v>1022</v>
      </c>
      <c r="C5" s="115" t="s">
        <v>38</v>
      </c>
      <c r="D5" s="116">
        <v>0.86650000000000005</v>
      </c>
      <c r="E5" s="116">
        <v>0.84740000000000004</v>
      </c>
      <c r="F5" s="116">
        <v>0.85219999999999996</v>
      </c>
      <c r="G5" s="116">
        <v>0.85199999999999998</v>
      </c>
      <c r="H5" s="116" t="s">
        <v>218</v>
      </c>
      <c r="I5" s="117" t="s">
        <v>218</v>
      </c>
    </row>
    <row r="6" spans="1:9" ht="15" thickBot="1" x14ac:dyDescent="0.35">
      <c r="A6" s="143"/>
      <c r="B6" s="145"/>
      <c r="C6" s="114" t="s">
        <v>39</v>
      </c>
      <c r="D6" s="118">
        <v>0.8226</v>
      </c>
      <c r="E6" s="118">
        <v>0.82050000000000001</v>
      </c>
      <c r="F6" s="118">
        <v>0.91359999999999997</v>
      </c>
      <c r="G6" s="118">
        <v>0.85980000000000001</v>
      </c>
      <c r="H6" s="118" t="s">
        <v>218</v>
      </c>
      <c r="I6" s="119" t="s">
        <v>218</v>
      </c>
    </row>
  </sheetData>
  <mergeCells count="11">
    <mergeCell ref="A5:A6"/>
    <mergeCell ref="B5:B6"/>
    <mergeCell ref="H3:H4"/>
    <mergeCell ref="I3:I4"/>
    <mergeCell ref="F3:F4"/>
    <mergeCell ref="G3:G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4"/>
  <sheetViews>
    <sheetView zoomScaleNormal="100" workbookViewId="0">
      <selection activeCell="A3" sqref="A3:F4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4" t="s">
        <v>54</v>
      </c>
      <c r="B1" s="4"/>
      <c r="C1" s="4"/>
      <c r="D1" s="4"/>
    </row>
    <row r="2" spans="1:6" ht="15" thickBot="1" x14ac:dyDescent="0.35"/>
    <row r="3" spans="1:6" ht="31.5" customHeight="1" thickBot="1" x14ac:dyDescent="0.35">
      <c r="A3" s="21" t="s">
        <v>16</v>
      </c>
      <c r="B3" s="21" t="s">
        <v>55</v>
      </c>
      <c r="C3" s="21" t="s">
        <v>56</v>
      </c>
      <c r="D3" s="21" t="s">
        <v>57</v>
      </c>
      <c r="E3" s="21" t="s">
        <v>58</v>
      </c>
      <c r="F3" s="22" t="s">
        <v>59</v>
      </c>
    </row>
    <row r="4" spans="1:6" x14ac:dyDescent="0.3">
      <c r="A4" s="43">
        <f>'1'!A4</f>
        <v>1022</v>
      </c>
      <c r="B4" s="25">
        <v>7067.2517695700999</v>
      </c>
      <c r="C4" s="25">
        <v>2545.25</v>
      </c>
      <c r="D4" s="25">
        <v>1695.2857142856999</v>
      </c>
      <c r="E4" s="25">
        <v>265.10526315790003</v>
      </c>
      <c r="F4" s="26">
        <v>361.47368421049998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12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4" t="s">
        <v>60</v>
      </c>
      <c r="B1" s="4"/>
      <c r="C1" s="4"/>
      <c r="D1" s="4"/>
      <c r="E1" s="4"/>
    </row>
    <row r="2" spans="1:5" x14ac:dyDescent="0.3">
      <c r="A2"/>
    </row>
    <row r="3" spans="1:5" ht="15" thickBot="1" x14ac:dyDescent="0.35"/>
    <row r="4" spans="1:5" x14ac:dyDescent="0.3">
      <c r="A4" s="156" t="s">
        <v>61</v>
      </c>
      <c r="B4" s="157"/>
    </row>
    <row r="5" spans="1:5" ht="15" thickBot="1" x14ac:dyDescent="0.35">
      <c r="A5" s="158" t="s">
        <v>62</v>
      </c>
      <c r="B5" s="159"/>
      <c r="C5" s="10"/>
      <c r="D5" s="10"/>
      <c r="E5" s="10"/>
    </row>
    <row r="6" spans="1:5" x14ac:dyDescent="0.3">
      <c r="A6" s="16">
        <v>0</v>
      </c>
      <c r="B6" s="8" t="s">
        <v>70</v>
      </c>
      <c r="C6" s="10"/>
      <c r="D6" s="10"/>
      <c r="E6" s="10"/>
    </row>
    <row r="7" spans="1:5" x14ac:dyDescent="0.3">
      <c r="A7" s="14" t="s">
        <v>63</v>
      </c>
      <c r="B7" s="6" t="s">
        <v>71</v>
      </c>
      <c r="C7" s="10"/>
      <c r="D7" s="10"/>
      <c r="E7" s="10"/>
    </row>
    <row r="8" spans="1:5" x14ac:dyDescent="0.3">
      <c r="A8" s="14" t="s">
        <v>64</v>
      </c>
      <c r="B8" s="6" t="s">
        <v>72</v>
      </c>
      <c r="C8" s="10"/>
      <c r="D8" s="10"/>
      <c r="E8" s="10"/>
    </row>
    <row r="9" spans="1:5" x14ac:dyDescent="0.3">
      <c r="A9" s="14">
        <v>2</v>
      </c>
      <c r="B9" s="6" t="s">
        <v>73</v>
      </c>
      <c r="C9" s="10"/>
      <c r="D9" s="10"/>
      <c r="E9" s="10"/>
    </row>
    <row r="10" spans="1:5" ht="27.6" customHeight="1" x14ac:dyDescent="0.3">
      <c r="A10" s="14">
        <v>3</v>
      </c>
      <c r="B10" s="6" t="s">
        <v>74</v>
      </c>
      <c r="C10" s="10"/>
      <c r="D10" s="10"/>
      <c r="E10" s="10"/>
    </row>
    <row r="11" spans="1:5" x14ac:dyDescent="0.3">
      <c r="A11" s="154" t="s">
        <v>65</v>
      </c>
      <c r="B11" s="6" t="s">
        <v>75</v>
      </c>
      <c r="C11" s="10"/>
      <c r="D11" s="10"/>
      <c r="E11" s="10"/>
    </row>
    <row r="12" spans="1:5" x14ac:dyDescent="0.3">
      <c r="A12" s="154"/>
      <c r="B12" s="6" t="s">
        <v>76</v>
      </c>
      <c r="C12" s="10"/>
      <c r="D12" s="10"/>
      <c r="E12" s="10"/>
    </row>
    <row r="13" spans="1:5" x14ac:dyDescent="0.3">
      <c r="A13" s="154"/>
      <c r="B13" s="6" t="s">
        <v>77</v>
      </c>
      <c r="C13" s="10"/>
      <c r="D13" s="10"/>
      <c r="E13" s="10"/>
    </row>
    <row r="14" spans="1:5" x14ac:dyDescent="0.3">
      <c r="A14" s="154" t="s">
        <v>66</v>
      </c>
      <c r="B14" s="6" t="s">
        <v>78</v>
      </c>
      <c r="C14" s="10"/>
      <c r="D14" s="10"/>
      <c r="E14" s="10"/>
    </row>
    <row r="15" spans="1:5" x14ac:dyDescent="0.3">
      <c r="A15" s="154"/>
      <c r="B15" s="6" t="s">
        <v>79</v>
      </c>
      <c r="C15" s="10"/>
      <c r="D15" s="10"/>
      <c r="E15" s="10"/>
    </row>
    <row r="16" spans="1:5" x14ac:dyDescent="0.3">
      <c r="A16" s="154"/>
      <c r="B16" s="6" t="s">
        <v>80</v>
      </c>
      <c r="C16" s="10"/>
      <c r="D16" s="10"/>
      <c r="E16" s="10"/>
    </row>
    <row r="17" spans="1:5" x14ac:dyDescent="0.3">
      <c r="A17" s="155" t="s">
        <v>67</v>
      </c>
      <c r="B17" s="6" t="s">
        <v>75</v>
      </c>
      <c r="C17" s="10"/>
      <c r="D17" s="10"/>
      <c r="E17" s="10"/>
    </row>
    <row r="18" spans="1:5" x14ac:dyDescent="0.3">
      <c r="A18" s="155"/>
      <c r="B18" s="6" t="s">
        <v>81</v>
      </c>
      <c r="C18" s="10"/>
      <c r="D18" s="10"/>
      <c r="E18" s="10"/>
    </row>
    <row r="19" spans="1:5" x14ac:dyDescent="0.3">
      <c r="A19" s="154" t="s">
        <v>68</v>
      </c>
      <c r="B19" s="6" t="s">
        <v>82</v>
      </c>
      <c r="C19" s="10"/>
      <c r="D19" s="10"/>
      <c r="E19" s="10"/>
    </row>
    <row r="20" spans="1:5" x14ac:dyDescent="0.3">
      <c r="A20" s="154"/>
      <c r="B20" s="6" t="s">
        <v>83</v>
      </c>
      <c r="C20" s="10"/>
      <c r="D20" s="10"/>
      <c r="E20" s="10"/>
    </row>
    <row r="21" spans="1:5" ht="15" thickBot="1" x14ac:dyDescent="0.35">
      <c r="A21" s="15" t="s">
        <v>69</v>
      </c>
      <c r="B21" s="5" t="s">
        <v>84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1</vt:lpstr>
      <vt:lpstr>3</vt:lpstr>
      <vt:lpstr>7</vt:lpstr>
      <vt:lpstr>8</vt:lpstr>
      <vt:lpstr>9</vt:lpstr>
      <vt:lpstr>10</vt:lpstr>
      <vt:lpstr>11</vt:lpstr>
      <vt:lpstr>12</vt:lpstr>
      <vt:lpstr>16</vt:lpstr>
      <vt:lpstr>17</vt:lpstr>
      <vt:lpstr>20</vt:lpstr>
      <vt:lpstr>22</vt:lpstr>
      <vt:lpstr>23</vt:lpstr>
      <vt:lpstr>24</vt:lpstr>
      <vt:lpstr>Resumen</vt:lpstr>
      <vt:lpstr>'22'!_Hlk160017412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2025-01-11T04:50:13Z</dcterms:modified>
</cp:coreProperties>
</file>